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er\Desktop\Open Data Race\Submission\Week#3\Team DataSets Updated\"/>
    </mc:Choice>
  </mc:AlternateContent>
  <bookViews>
    <workbookView xWindow="0" yWindow="0" windowWidth="18780" windowHeight="5820" activeTab="1"/>
  </bookViews>
  <sheets>
    <sheet name="Meta Data" sheetId="5" r:id="rId1"/>
    <sheet name="Data Set" sheetId="6" r:id="rId2"/>
    <sheet name="Data Dictionary" sheetId="7" r:id="rId3"/>
    <sheet name="Scoring Instructions (FCSA) " sheetId="4" state="hidden" r:id="rId4"/>
    <sheet name="Scores Input (FCSA)" sheetId="2" state="hidden" r:id="rId5"/>
  </sheets>
  <definedNames>
    <definedName name="_xlnm._FilterDatabase" localSheetId="1" hidden="1">'Data Set'!$A$1:$F$97</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6" i="2" l="1"/>
  <c r="B7" i="2"/>
  <c r="B8" i="2"/>
  <c r="B9" i="2"/>
  <c r="B10" i="2"/>
  <c r="B11" i="2"/>
  <c r="B12" i="2"/>
  <c r="B13" i="2"/>
  <c r="B14" i="2"/>
  <c r="B15" i="2"/>
  <c r="B16" i="2"/>
  <c r="B17" i="2"/>
  <c r="B18" i="2"/>
  <c r="B19" i="2"/>
  <c r="B5" i="2"/>
  <c r="C48" i="2"/>
  <c r="C47" i="2"/>
  <c r="C46" i="2"/>
  <c r="H11" i="2" l="1"/>
  <c r="I11" i="2"/>
  <c r="J11" i="2"/>
  <c r="H12" i="2"/>
  <c r="I12" i="2"/>
  <c r="J12" i="2"/>
  <c r="H13" i="2"/>
  <c r="I13" i="2"/>
  <c r="J13" i="2"/>
  <c r="H14" i="2"/>
  <c r="I14" i="2"/>
  <c r="J14" i="2"/>
  <c r="H15" i="2"/>
  <c r="I15" i="2"/>
  <c r="J15" i="2"/>
  <c r="H16" i="2"/>
  <c r="I16" i="2"/>
  <c r="J16" i="2"/>
  <c r="H17" i="2"/>
  <c r="I17" i="2"/>
  <c r="J17" i="2"/>
  <c r="H18" i="2"/>
  <c r="I18" i="2"/>
  <c r="J18" i="2"/>
  <c r="H19" i="2"/>
  <c r="I19" i="2"/>
  <c r="J19" i="2"/>
  <c r="A11" i="2"/>
  <c r="C11" i="2"/>
  <c r="E11" i="2"/>
  <c r="F11" i="2"/>
  <c r="A12" i="2"/>
  <c r="C12" i="2"/>
  <c r="E12" i="2"/>
  <c r="F12" i="2"/>
  <c r="A13" i="2"/>
  <c r="C13" i="2"/>
  <c r="E13" i="2"/>
  <c r="F13" i="2"/>
  <c r="A14" i="2"/>
  <c r="C14" i="2"/>
  <c r="E14" i="2"/>
  <c r="F14" i="2"/>
  <c r="A15" i="2"/>
  <c r="C15" i="2"/>
  <c r="E15" i="2"/>
  <c r="F15" i="2"/>
  <c r="A16" i="2"/>
  <c r="C16" i="2"/>
  <c r="E16" i="2"/>
  <c r="F16" i="2"/>
  <c r="A17" i="2"/>
  <c r="C17" i="2"/>
  <c r="E17" i="2"/>
  <c r="F17" i="2"/>
  <c r="A18" i="2"/>
  <c r="C18" i="2"/>
  <c r="E18" i="2"/>
  <c r="F18" i="2"/>
  <c r="A19" i="2"/>
  <c r="C19" i="2"/>
  <c r="E19" i="2"/>
  <c r="F19" i="2"/>
  <c r="K17" i="2" l="1"/>
  <c r="K15" i="2"/>
  <c r="K13" i="2"/>
  <c r="K12" i="2"/>
  <c r="K19" i="2"/>
  <c r="K14" i="2"/>
  <c r="K16" i="2"/>
  <c r="K18" i="2"/>
  <c r="K11" i="2"/>
  <c r="A30" i="2"/>
  <c r="A31" i="2"/>
  <c r="A32" i="2"/>
  <c r="A33" i="2"/>
  <c r="A34" i="2"/>
  <c r="A35" i="2"/>
  <c r="A36" i="2"/>
  <c r="A37" i="2"/>
  <c r="A38" i="2"/>
  <c r="A39" i="2"/>
  <c r="A40" i="2"/>
  <c r="A41" i="2"/>
  <c r="A42" i="2"/>
  <c r="A43" i="2"/>
  <c r="J5" i="2"/>
  <c r="J6" i="2"/>
  <c r="J7" i="2"/>
  <c r="J8" i="2"/>
  <c r="J9" i="2"/>
  <c r="J10" i="2"/>
  <c r="I5" i="2"/>
  <c r="F6" i="2"/>
  <c r="F7" i="2"/>
  <c r="F8" i="2"/>
  <c r="F9" i="2"/>
  <c r="F10" i="2"/>
  <c r="F5" i="2"/>
  <c r="I6" i="2"/>
  <c r="I7" i="2"/>
  <c r="I8" i="2"/>
  <c r="I9" i="2"/>
  <c r="I10" i="2"/>
  <c r="H6" i="2"/>
  <c r="H7" i="2"/>
  <c r="H8" i="2"/>
  <c r="H9" i="2"/>
  <c r="H10" i="2"/>
  <c r="H5" i="2"/>
  <c r="E6" i="2"/>
  <c r="E7" i="2"/>
  <c r="E8" i="2"/>
  <c r="E9" i="2"/>
  <c r="E10" i="2"/>
  <c r="C6" i="2"/>
  <c r="C7" i="2"/>
  <c r="C8" i="2"/>
  <c r="C9" i="2"/>
  <c r="C10" i="2"/>
  <c r="A6" i="2"/>
  <c r="A7" i="2"/>
  <c r="A8" i="2"/>
  <c r="A9" i="2"/>
  <c r="A10" i="2"/>
  <c r="K6" i="2" l="1"/>
  <c r="K5" i="2"/>
  <c r="K10" i="2"/>
  <c r="A29" i="2"/>
  <c r="C21" i="2"/>
  <c r="K9" i="2" l="1"/>
  <c r="K8" i="2"/>
  <c r="K7" i="2"/>
  <c r="C49" i="2"/>
  <c r="E5" i="2"/>
  <c r="C5" i="2"/>
  <c r="A5" i="2"/>
  <c r="C22" i="2" l="1"/>
  <c r="C23" i="2" l="1"/>
  <c r="C54" i="2" s="1" a="1"/>
  <c r="C54" i="2"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<sst xmlns="http://schemas.openxmlformats.org/spreadsheetml/2006/main" count="482" uniqueCount="279">
  <si>
    <t>Indicator Name</t>
  </si>
  <si>
    <t>ODIN Datasets</t>
  </si>
  <si>
    <t>Coverage Scores</t>
  </si>
  <si>
    <t>Coverage Sub Section</t>
  </si>
  <si>
    <t>Completeness</t>
  </si>
  <si>
    <t>Completeness Score</t>
  </si>
  <si>
    <t>Score</t>
  </si>
  <si>
    <t>TOTAL OPENNESS SCORE</t>
  </si>
  <si>
    <t>TOTAL COVERAGE SCORE</t>
  </si>
  <si>
    <t>Openness Sub Section</t>
  </si>
  <si>
    <t>Nonproprietary format</t>
  </si>
  <si>
    <t>Metadata</t>
  </si>
  <si>
    <t>Machine Readabilility</t>
  </si>
  <si>
    <t>TOTAL SCORE</t>
  </si>
  <si>
    <t>Openness Scores</t>
  </si>
  <si>
    <t>Last 5 
Years Score</t>
  </si>
  <si>
    <t>Last 10 
Years Score</t>
  </si>
  <si>
    <t>Step One: Complete the Coverage Scores Section</t>
  </si>
  <si>
    <t>Step Two: Complete the Openness Scores Section</t>
  </si>
  <si>
    <t>Geo Coordinates</t>
  </si>
  <si>
    <t>Extra Credit: Geo Coordinates Score</t>
  </si>
  <si>
    <t>Instructions for Scoring (Scores Input tab)</t>
  </si>
  <si>
    <t>Datasets</t>
  </si>
  <si>
    <r>
      <t xml:space="preserve"> Categorical Disaggregation Required 
</t>
    </r>
    <r>
      <rPr>
        <i/>
        <sz val="10"/>
        <color theme="3"/>
        <rFont val="Calibri (Body)"/>
      </rPr>
      <t>(assigned indicators only)</t>
    </r>
  </si>
  <si>
    <r>
      <t xml:space="preserve">Categorical Disaggregation in dataset 
</t>
    </r>
    <r>
      <rPr>
        <sz val="10"/>
        <color theme="3"/>
        <rFont val="Calibri (Body)"/>
      </rPr>
      <t>(List all)</t>
    </r>
  </si>
  <si>
    <r>
      <t xml:space="preserve">Disaggregation Score
</t>
    </r>
    <r>
      <rPr>
        <i/>
        <sz val="11"/>
        <color theme="3"/>
        <rFont val="Calibri (Body)"/>
      </rPr>
      <t>(2+ disaggregations is 3 pts, 1 is 2 pts)</t>
    </r>
  </si>
  <si>
    <t>Availability</t>
  </si>
  <si>
    <t>Other Points</t>
  </si>
  <si>
    <t>Submitted on Time (2 points max)</t>
  </si>
  <si>
    <t>Extra Credit for Website TOU (4 points)</t>
  </si>
  <si>
    <t>Quality of Submission (3 points max)</t>
  </si>
  <si>
    <r>
      <t xml:space="preserve">Metadata Score (2 pt per component):
</t>
    </r>
    <r>
      <rPr>
        <i/>
        <sz val="11"/>
        <color theme="3"/>
        <rFont val="Calibri (Body)"/>
      </rPr>
      <t>1. Source
2. Data Owner
3. Last Updated
4. Language
5. Key terms
6. Methodology</t>
    </r>
  </si>
  <si>
    <r>
      <t xml:space="preserve">Nonproprietary format? </t>
    </r>
    <r>
      <rPr>
        <b/>
        <sz val="15"/>
        <color theme="3"/>
        <rFont val="Calibri (Body)"/>
      </rPr>
      <t>(PDF, XLSX, CSV, DOCX)</t>
    </r>
    <r>
      <rPr>
        <sz val="11"/>
        <color theme="3"/>
        <rFont val="Calibri (Body)"/>
      </rPr>
      <t xml:space="preserve"> 
Yes, 4 points</t>
    </r>
  </si>
  <si>
    <r>
      <t xml:space="preserve">Machine Readable? (XLS, XLSX, CSV) 
</t>
    </r>
    <r>
      <rPr>
        <i/>
        <sz val="11"/>
        <color theme="3"/>
        <rFont val="Calibri (Body)"/>
      </rPr>
      <t>Yes, 4 points</t>
    </r>
  </si>
  <si>
    <t>Is this indicator assigned?</t>
  </si>
  <si>
    <t>Did they submit this dataset?</t>
  </si>
  <si>
    <r>
      <t xml:space="preserve">Did they submit this dataset?
</t>
    </r>
    <r>
      <rPr>
        <i/>
        <sz val="11"/>
        <color theme="3"/>
        <rFont val="Calibri (Body)"/>
      </rPr>
      <t>If "No," stop here</t>
    </r>
  </si>
  <si>
    <t>Openness Scores: Fill out the four light green columns for each dataset submitted. In Column C, answer whether or not they submitted the dataset. In Column D, give 4 points if they submitted the dataset in a nonproprietary format (otherwise, give 0). In Column E, give 4 points if they submitted the dataset in a machine readable format (otherwise, give 0). In Column G, give 2 points per metadata component provided.</t>
  </si>
  <si>
    <t>Coverage Scores: Fill out the the two light blue columns. All other columns are automatically generated. In column D, verify whether or not they submitted the dataset. In Column G, assign points based on how many disaggregatedtions are in the dataset (Column E). If the dataset was assigned, the disaggregations must have at least one of the required disaggregations listed in Column C.	
If any of the information they submitted in the columns  in incorrect, you must change it in the tab, "Entity Input." Do not change it on this tab.</t>
  </si>
  <si>
    <t>The scoring input tab autocalculates much of the scores based on the methodology. However, there are a few sections that need to be manually scored. Those cells are highlighted in light blue. The guide below will explain how they should be used.</t>
  </si>
  <si>
    <t xml:space="preserve">The only aspect of the Coverage score that is not autocalculated in the Disaggregation Score and whether or not the dataset was submitted.
Answer both questions for each dataset. If you need to change any of the other information due to misinformation being supplied by the entities, change it on the "Entity Input" tab, not the "Scores Input" tab.
</t>
  </si>
  <si>
    <t>In the green table, the same datasets in the blue table will display here. The other information is not automatic, as it depends on the format of files that were submitted, as well as the quality of the metadata provided.
For each dataset, you will need to provide a score for the following:
1. Was the dataset submitted? Select yes or no.
2. Nonproprietary format? If the dataset provided was uploaded in a nonproproetary format such as PDF, docx, CSV, XLSX, docx, then you would select 4, otherwise select 0.
3. Machine Readable? If the dataset provided was uploaded in a machine readable format such as CSV, XLSX, XLS then you would select 4, otherwise select 0.
4. Metadata: There are 6 metadata components we are looking for (Source, Data Owner, Last Updated Date, Language, Key terms, and Methodology). Give 2 points for each component they provided for a maximum of 12 points.</t>
  </si>
  <si>
    <t>Step Three: Other Points</t>
  </si>
  <si>
    <t>Give 2 points if the datasets were submitted on time.
Give up to 3 points for the quality of the submission. Points should be deducted if they altered the spreadsheet or supplied misinformation.</t>
  </si>
  <si>
    <t>Step Four: Extra Credit</t>
  </si>
  <si>
    <t xml:space="preserve">Extra credit (4 points) is given if an agency updates the terms of use or open data license on their website to confirm to open data standards using the guidelines given to them during the workshop. ODW is happy to do the scoring for this component. </t>
  </si>
  <si>
    <t>Step Five: Final Score</t>
  </si>
  <si>
    <t>If the previous steps were completed, the final score should be calculated in cell C54.</t>
  </si>
  <si>
    <t xml:space="preserve">Metadata </t>
  </si>
  <si>
    <t>Dataset Name_EN</t>
  </si>
  <si>
    <t>Dataset Name_AR</t>
  </si>
  <si>
    <t>Description_EN</t>
  </si>
  <si>
    <t>Description_AR</t>
  </si>
  <si>
    <t>Source (URL of original source)</t>
  </si>
  <si>
    <t>Data Owner_EN</t>
  </si>
  <si>
    <t>Data Owner_AR</t>
  </si>
  <si>
    <t>Owner_Tel</t>
  </si>
  <si>
    <t>Last Update Date</t>
  </si>
  <si>
    <t>Language</t>
  </si>
  <si>
    <t>Key terms / Tags</t>
  </si>
  <si>
    <t>Year</t>
  </si>
  <si>
    <t>الشارقة</t>
  </si>
  <si>
    <t>عجمان</t>
  </si>
  <si>
    <t>الفجيرة</t>
  </si>
  <si>
    <t>Ajman</t>
  </si>
  <si>
    <t>Notes</t>
  </si>
  <si>
    <t xml:space="preserve">Data Dictionary </t>
  </si>
  <si>
    <t>عود المطينة</t>
  </si>
  <si>
    <t>الحراي</t>
  </si>
  <si>
    <t xml:space="preserve">مهذب </t>
  </si>
  <si>
    <t xml:space="preserve">شيص </t>
  </si>
  <si>
    <t xml:space="preserve">نحوه </t>
  </si>
  <si>
    <t>كلباء</t>
  </si>
  <si>
    <t>طوي السامان</t>
  </si>
  <si>
    <t>الحمرية</t>
  </si>
  <si>
    <t>بن سويدان</t>
  </si>
  <si>
    <t>مليحة</t>
  </si>
  <si>
    <t>المنامة</t>
  </si>
  <si>
    <t>مصفوت</t>
  </si>
  <si>
    <t xml:space="preserve">فلج المعلا </t>
  </si>
  <si>
    <t>بياته</t>
  </si>
  <si>
    <t>الراشدية</t>
  </si>
  <si>
    <t>الابرق</t>
  </si>
  <si>
    <t xml:space="preserve">ملاح </t>
  </si>
  <si>
    <t xml:space="preserve">الغيل </t>
  </si>
  <si>
    <t>أم عرج</t>
  </si>
  <si>
    <t>الجزيرة الحمراء</t>
  </si>
  <si>
    <t xml:space="preserve">وادي كوب </t>
  </si>
  <si>
    <t xml:space="preserve">شوكه </t>
  </si>
  <si>
    <t xml:space="preserve">الخشيم </t>
  </si>
  <si>
    <t xml:space="preserve">الحمرانية </t>
  </si>
  <si>
    <t xml:space="preserve">مرير </t>
  </si>
  <si>
    <t xml:space="preserve">دفتا </t>
  </si>
  <si>
    <t xml:space="preserve">إعسمة </t>
  </si>
  <si>
    <t xml:space="preserve">أذن </t>
  </si>
  <si>
    <t xml:space="preserve">الجير </t>
  </si>
  <si>
    <t xml:space="preserve">وادي العيم </t>
  </si>
  <si>
    <t xml:space="preserve">العيص </t>
  </si>
  <si>
    <t xml:space="preserve">شعم </t>
  </si>
  <si>
    <t xml:space="preserve">وادي القور </t>
  </si>
  <si>
    <t xml:space="preserve">اصفنى </t>
  </si>
  <si>
    <t>المعيريض</t>
  </si>
  <si>
    <t>اصفي</t>
  </si>
  <si>
    <t>الوعب</t>
  </si>
  <si>
    <t>خورخوير</t>
  </si>
  <si>
    <t>سلحد</t>
  </si>
  <si>
    <t>الفشغا</t>
  </si>
  <si>
    <t>كبده</t>
  </si>
  <si>
    <t>اصخيبر</t>
  </si>
  <si>
    <t>الخران ( تعويضات )</t>
  </si>
  <si>
    <t>الخران ( شعبية بورقيبة )</t>
  </si>
  <si>
    <t xml:space="preserve">وادي العجيلي </t>
  </si>
  <si>
    <t>القصيدات</t>
  </si>
  <si>
    <t>كدره</t>
  </si>
  <si>
    <t>غليلة</t>
  </si>
  <si>
    <t>مسافي</t>
  </si>
  <si>
    <t xml:space="preserve">خور خوير </t>
  </si>
  <si>
    <t>المنيعي</t>
  </si>
  <si>
    <t>الحويلات</t>
  </si>
  <si>
    <t xml:space="preserve">البثنة </t>
  </si>
  <si>
    <t xml:space="preserve">وادي سدر </t>
  </si>
  <si>
    <t xml:space="preserve">القرية </t>
  </si>
  <si>
    <t xml:space="preserve">البدية </t>
  </si>
  <si>
    <t xml:space="preserve">وادي مي </t>
  </si>
  <si>
    <t xml:space="preserve">الحنيه </t>
  </si>
  <si>
    <t xml:space="preserve">صرم </t>
  </si>
  <si>
    <t xml:space="preserve">احفرة </t>
  </si>
  <si>
    <t xml:space="preserve">اوحله </t>
  </si>
  <si>
    <t>مربض</t>
  </si>
  <si>
    <t>الحلاه</t>
  </si>
  <si>
    <t xml:space="preserve">حبحب </t>
  </si>
  <si>
    <t>السيجي</t>
  </si>
  <si>
    <t xml:space="preserve">الرحيب </t>
  </si>
  <si>
    <t>الطويين</t>
  </si>
  <si>
    <t>وادي سدر</t>
  </si>
  <si>
    <t>الشرية</t>
  </si>
  <si>
    <t>الخليبية</t>
  </si>
  <si>
    <t>قدفع</t>
  </si>
  <si>
    <t>Dubai</t>
  </si>
  <si>
    <t>دبي</t>
  </si>
  <si>
    <t>قطاه</t>
  </si>
  <si>
    <t>sharjah</t>
  </si>
  <si>
    <t>دبا الحصن</t>
  </si>
  <si>
    <t>الحليو</t>
  </si>
  <si>
    <t>Um Al Queen</t>
  </si>
  <si>
    <t>ام القيويون</t>
  </si>
  <si>
    <t>RAK</t>
  </si>
  <si>
    <t>راس الخيمة</t>
  </si>
  <si>
    <t>Fujariah</t>
  </si>
  <si>
    <t>الرقايب 1</t>
  </si>
  <si>
    <t>الرقايب 2</t>
  </si>
  <si>
    <t>الرق سهيلة</t>
  </si>
  <si>
    <t xml:space="preserve"> الطويين </t>
  </si>
  <si>
    <t xml:space="preserve"> الرحيب</t>
  </si>
  <si>
    <t xml:space="preserve"> الشص</t>
  </si>
  <si>
    <t xml:space="preserve"> فلج المعلا</t>
  </si>
  <si>
    <t xml:space="preserve"> الرقة</t>
  </si>
  <si>
    <t xml:space="preserve"> كلباء </t>
  </si>
  <si>
    <t xml:space="preserve">This field represents the year in which the housing complex was allocated to the citizens' beneficiaries
  يمثل هذا الحقل السنة التي تم تخصيص المجمع السكني  للمستفيدين من فئة المواطنين </t>
  </si>
  <si>
    <t>This field represents the name of the area in which the housing complex was established
  يمثل هذا الحقل اسم المنطقة التى انشئ فيها المجمع السكني</t>
  </si>
  <si>
    <t xml:space="preserve">This field represents the number of housing units for each housing complex
  يمثل هذا الحقل عدد المساكن لكل مجمع سكني </t>
  </si>
  <si>
    <t>انشاء وانجاز عدد 230 مسكن منطقة الرقايب (2) بامارة عجمان</t>
  </si>
  <si>
    <t xml:space="preserve">انشاء وانجاز عدد 123 مسكن منطقة الرقايب ( 1 ) بامارة عجمان </t>
  </si>
  <si>
    <t>انشاء وانجاز عدد 32 مسكن بمنطقة المنامة بامارة عجمان</t>
  </si>
  <si>
    <t>انشاء وانجاز عدد 47 مسكن بمنطقة المنامة بامارة عجمان</t>
  </si>
  <si>
    <t>انشاء وانجاز عدد 24 مساكن بمنطقة الحليو بامارة عجمان</t>
  </si>
  <si>
    <t>انشاء وانجاز عدد17 مسكن بمنطقة المنامة بامارة عجمان</t>
  </si>
  <si>
    <t>انشاء وانجاز عدد 50 مسكن منطقة الرقة- الابرق  بامارة ام القيوين</t>
  </si>
  <si>
    <t>انشاء وانجاز عدد 30 مسكن منطقة فلج المعلا  بامارة ام القيوين</t>
  </si>
  <si>
    <t>انشاء وانجاز عدد 36 مسكن بمنطقة فلج المعلا بامارة ام القيوين</t>
  </si>
  <si>
    <t>انشاء وانجاز عدد 45 مسكن بمنطقة الرقة -بامارة ام القيوين.</t>
  </si>
  <si>
    <t>انشاء وانجاز عدد 10 مساكن بمنطقة الراشدية بامارة ام القيوين</t>
  </si>
  <si>
    <t>انشاء وانجاز عدد 86 مسكن منطقة الشص بامارة ام القيوين 2018</t>
  </si>
  <si>
    <t>انشاء وانجاز عدد 10 مساكن بمنطقة بياته بامارة ام القيوين</t>
  </si>
  <si>
    <t>انشاء وانجاز عدد 500 مسكن بمنطقة عود المطينة بامارة دبي</t>
  </si>
  <si>
    <t>انشاء وانجاز عدد 50 مسكن بمنطقة كلباء بامارة الشارقة</t>
  </si>
  <si>
    <t>انشاء وانجاز عدد 11 مساكن بمنطقة المهذب بامارة الشارقة</t>
  </si>
  <si>
    <t>انشاء وانجاز عدد 110 مسكن بمنطقة الحراي - خورفكان بامارة الشارقة</t>
  </si>
  <si>
    <t>انشاء وانجاز عدد 198 مسكن بمنطقة الحراي - خورفكان بامارة الشارقة</t>
  </si>
  <si>
    <t>انشاء وانجاز عدد 15 مسكن بمنطقة الصجعة - بامارة الشارقة</t>
  </si>
  <si>
    <t>انشاء وانجاز عدد 32 مسكن بمنطقة قطاه - بامارة الشارقة</t>
  </si>
  <si>
    <t>انشاء وانجاز عدد 168 مسكن بمنطقة كلباء- بامارة الشارقة</t>
  </si>
  <si>
    <t>انشاء وانجاز عدد 264 مسكن بمنطقة الرق - سهيلة- بامارة الشارقة</t>
  </si>
  <si>
    <t>انشاء وانجاز عدد 5 مساكن بمنطقة بن سويدان- بامارة الشارقة</t>
  </si>
  <si>
    <t>انشاء وانجاز عدد 4 بنايات بمنطقة دبا الحصن بامارة الشارقة</t>
  </si>
  <si>
    <t>انشاء وانجاز عدد 3 مساكن بمنطقة بن سويدان- بامارة الشارقة</t>
  </si>
  <si>
    <t>انشاء وانجاز عدد 9 مساكن بمنطقة نحوه بامارة الشارقة.</t>
  </si>
  <si>
    <t>انشاء وانجاز عدد 6 مساكن بمنطقة شيص بامارة الشارقة</t>
  </si>
  <si>
    <t>انشاء وانجاز عدد 9 مساكن بمنطقة طوي السامان- بامارة الشارقة</t>
  </si>
  <si>
    <t>انشاء وانجاز عدد 9 مساكن بمنطقة الحمرية- بامارة الشارقة</t>
  </si>
  <si>
    <t>انشاء وانجاز عدد 10 مساكن بمنطقة ملاح- بامارة راس الخيمة</t>
  </si>
  <si>
    <t>انشاء وانجاز عدد 2 مساكن بمنطقة مرير- بامارة راس الخيمة</t>
  </si>
  <si>
    <t>انشاء وانجاز عدد 35 مسكن بمنطقة الغيل- بامارة راس الخيمة</t>
  </si>
  <si>
    <t>انشاء وانجاز عدد 28 مسكن بمنطقة ام عرج - بامارة راس الخيمة</t>
  </si>
  <si>
    <t>انشاء وانجاز عدد 100 مسكن بمنطقة الجزيرة الحمراء- بامارة راس الخيمة</t>
  </si>
  <si>
    <t>انشاء وانجاز عدد 28 مسكن بمنطقة وادي كوب - بامارة راس الخيمة</t>
  </si>
  <si>
    <t>انشاء وانجاز عدد 20 مسكن بمنطقة شوكه - بامارة راس الخيمة</t>
  </si>
  <si>
    <t>انشاء وانجاز عدد 5 مساكن بمنطقة الخشيم - بامارة راس الخيمة</t>
  </si>
  <si>
    <t>انشاء وانجاز عدد 61 مسكن بمنطقة الحمرانية - بامارة راس الخيمة</t>
  </si>
  <si>
    <t>انشاء وانجاز عدد 3 مساكن بمنطقة دفتا - بامارة راس الخيمة</t>
  </si>
  <si>
    <t>انشاء وانجاز عدد 13 مسكن بمنطقة دفتا - بامارة راس الخيمة</t>
  </si>
  <si>
    <t>انشاء وانجاز عدد 60 مساكن بمنطقة اعسمة- بامارة راس الخيمة</t>
  </si>
  <si>
    <t>انشاء وانجاز عدد 30 مسكن بمنطقة الجير- بامارة راس الخيمة</t>
  </si>
  <si>
    <t>انشاء وانجاز عدد 17 مسكن بمنطقة وادي العيم- بامارة راس الخيمة</t>
  </si>
  <si>
    <t>انشاء وانجاز عدد 26 مسكن بمنطقة شعم- بامارة راس الخيمة</t>
  </si>
  <si>
    <t>انشاء وانجاز عدد 62 مسكن بمنطقة وادي القور- بامارة راس الخيمة</t>
  </si>
  <si>
    <t>انشاء وانجاز عدد 24 مسكن بمنطقة اصفنى- بامارة راس الخيمة</t>
  </si>
  <si>
    <t>انشاء وانجاز عدد 9 مساكن بمنطقة العيص- بامارة راس الخيمة</t>
  </si>
  <si>
    <t>انشاء وانجاز عدد 10 مساكن بمنطقة المعيريض- بامارة راس الخيمة</t>
  </si>
  <si>
    <t>انشاء وانجاز عدد 11 مسكن بمنطقة اصفي- بامارة راس الخيمة</t>
  </si>
  <si>
    <t>انشاء وانجاز عدد 33 مسكن بمنطقة الوعب- بامارة راس الخيمة</t>
  </si>
  <si>
    <t>انشاء وانجاز عدد 32 مسكن بمنطقة خورخوير- بامارة راس الخيمة</t>
  </si>
  <si>
    <t>انشاء وانجاز عدد 22 مسكن بمنطقة الفشغا- بامارة راس الخيمة</t>
  </si>
  <si>
    <t>انشاء وانجاز عدد 20 مسكن بمنطقة كبده- بامارة راس الخيمة</t>
  </si>
  <si>
    <t>انشاء وانجاز عدد 15 مسكن بمنطقة اصخيبر- بامارة راس الخيمة</t>
  </si>
  <si>
    <t>انشاء وانجاز عدد 12 مسكن بمنطقة الغيل- بامارة راس الخيمة</t>
  </si>
  <si>
    <t>انشاء وانجاز عدد 12 مسكن بمنطقة أذن- بامارة راس الخيمة</t>
  </si>
  <si>
    <t>انشاء وانجاز عدد 26 مسكن بمنطقة وادي العجيلي- بامارة راس الخيمة</t>
  </si>
  <si>
    <t>انشاء وانجاز عدد 22 مسكن بمنطقة سلحد- بامارة راس الخيمة</t>
  </si>
  <si>
    <t>شاء وانجاز عدد 27 مسكن بمنطقة الخران ( تعويضات الطريق الدائري ) - بامارة راس الخيمة</t>
  </si>
  <si>
    <t>انشاء وانجاز عدد 45 مسكن بمنطقة الخران (شعبية بورقيبة ) - بامارة راس الخيمة</t>
  </si>
  <si>
    <t>انشاء وانجاز عدد 5 مساكن بمنطقة القصيدات - بامارة راس الخيمة</t>
  </si>
  <si>
    <t>انشاء وانجاز عدد 38 مساكن بمنطقة كدره- بامارة راس الخيمة</t>
  </si>
  <si>
    <t>انشاء وانجاز عدد 30 مساكن بمنطقة كدره- بامارة راس الخيمة</t>
  </si>
  <si>
    <t>انشاء وانجاز عدد 21 مسكن بمنطقة البثنة - بامارة الفجيرة</t>
  </si>
  <si>
    <t>انشاء وانجاز عدد 100 مسكن بمنطقة البدية - بامارة الفجيرة</t>
  </si>
  <si>
    <t>انشاء وانجاز عدد 8 مساكن بمنطقة وادي سدر - بامارة الفجيرة</t>
  </si>
  <si>
    <t>انشاء وانجاز عدد51 مسكن بمنطقة القرية- بامارة الفجيرة</t>
  </si>
  <si>
    <t>انشاء وانجاز عدد 9 مساكن بمنطقة وادي مي- بامارة الفجيرة</t>
  </si>
  <si>
    <t>انشاء وانجاز عدد 21 مسكن بمنطقة الحنية - بامارة الفجيرة</t>
  </si>
  <si>
    <t>انشاء وانجاز عدد 8 مساكن بمنطقة صرم - بامارة الفجيرة</t>
  </si>
  <si>
    <t>انشاء وانجاز عدد12 مسكن بمنطقة احفره- بامارة الفجيرة</t>
  </si>
  <si>
    <t>انشاء وانجاز عدد 35 مسكن بمنطقة اوحله- بامارة الفجيرة</t>
  </si>
  <si>
    <t>انشاء وانجاز عدد 12 مسكن بمنطقة مربض- بامارة الفجيرة</t>
  </si>
  <si>
    <t>انشاء وانجاز عدد 34 مسكن بمنطقة الحلاه- بامارة الفجيرة</t>
  </si>
  <si>
    <t>انشاء وانجاز عدد 215 مسكن بمنطقة الرحيب- بامارة الفجيرة</t>
  </si>
  <si>
    <t>انشاء وانجاز عدد 45 مسكن بمنطقة حبحب- بامارة الفجيرة</t>
  </si>
  <si>
    <t>انشاء وانجاز عدد 16 مسكن بمنطقة الطويين- بامارة الفجيرة</t>
  </si>
  <si>
    <t>انشاء وانجاز عدد 36 مساكن بمنطقة السيجي- بامارة الفجيرة</t>
  </si>
  <si>
    <t>إنشاء وإنجاز عدد 10 مسكن للمواطنين في منطقة مسافي بإمارة رأس الخيمة</t>
  </si>
  <si>
    <t>إنشاء وإنجاز عدد 24 مسكن للمواطنين في منطقة وادي سدر بإمارة الفجيرة</t>
  </si>
  <si>
    <t>إنشاء وإنجاز عدد 30 مسكن للمواطنين في منطقة البدية بإمارة الفجيرة</t>
  </si>
  <si>
    <t>إنشاء وإنجاز عدد 30 مسكن للمواطنين في منطقة الشرية بإمارة الفجيرة</t>
  </si>
  <si>
    <t>إنشاء وإنجاز عدد 30 مسكن للمواطنين في منطقة الخليبية بإمارة الفجيرة</t>
  </si>
  <si>
    <t>إنشاء وإنجاز عدد 22 مسكن للمواطنين في منطقة قدفع بإمارة الفجيرة</t>
  </si>
  <si>
    <t>إنشاء وإنجاز عدد 30 مسكن للمواطنين في منطقة البثنة بإمارة الفجيرة</t>
  </si>
  <si>
    <t>إنشاء وإنجاز عدد 30 مسكن للمواطنين في منطقة الرحيب بإمارة الفجيرة</t>
  </si>
  <si>
    <t>إنشاء وإنجاز عدد 30 مسكن للمواطنين في منطقة الطويين بإمارة الفجيرة</t>
  </si>
  <si>
    <t>إنشاء وإنجاز عدد 30 مسكن للمواطنين في منطقة اذن بإمارة راس الخيمة</t>
  </si>
  <si>
    <t>إنشاء وإنجاز عدد 10مسكن للمواطنين في منطقة خورخوير بإمارة راس الخيمة</t>
  </si>
  <si>
    <t>إنشاء وإنجاز عدد 30 مسكن للمواطنين في منطقة المنيعي بإمارة راس الخيمة</t>
  </si>
  <si>
    <t>إنشاء وإنجاز عدد 30 مسكن للمواطنين في منطقة الحويلات بإمارة راس الخيمة</t>
  </si>
  <si>
    <t>إنشاء وإنجاز عدد 30 مسكن للمواطنين في منطقة غليلة بإمارة راس الخيمة</t>
  </si>
  <si>
    <t>انشاء وانجاز عدد 38 مسكن بمنطقة أذن- بامارة راس الخيمة</t>
  </si>
  <si>
    <t>إنشاء وإنجاز عدد 22 مسكن للمواطنين في منطقة دفتا بإمارة رأس الخيمة</t>
  </si>
  <si>
    <t>This field represents the name of the residential complex
  يمثل هذا الحقل اسم المجمع السكني</t>
  </si>
  <si>
    <t xml:space="preserve">Federal housing/Emirates/housing complexes / Northern Emirates / Houses 
  المجمعات السكنية  / الإمارات /  المساكن الحكومية / الإمارات الشمالية /المساكن </t>
  </si>
  <si>
    <t xml:space="preserve"> الصجعة</t>
  </si>
  <si>
    <t xml:space="preserve">تمثل قاعدة البيانات الموجودة المجمعات السكنية الحكومية المنشأة ضمن مبادرات رئيس الدولة ومكرمة ولي العهد ,والتى تم تخصيصها لمواطني دولة الامارات المستحقين  و توزيعها حسب الامارة و والمنطقة وسنوات التخصيص في مختلف الإمارات  </t>
  </si>
  <si>
    <t xml:space="preserve">Ministry of Infrastructure Development - Housing Department </t>
  </si>
  <si>
    <t>Count of Government housing complexes in UAE Emirates based on emirate and year 
عدد المجمعات السكنية الحكومية بدولة الإمارات العربية المتحدة حسب الإمارة والسنة</t>
  </si>
  <si>
    <t xml:space="preserve"> Number Of Houses For Each Complex</t>
  </si>
  <si>
    <t xml:space="preserve">Complex Name </t>
  </si>
  <si>
    <t>Area Name</t>
  </si>
  <si>
    <t>Emirate_AR</t>
  </si>
  <si>
    <t>Emirate_EN</t>
  </si>
  <si>
    <t>y latitude</t>
  </si>
  <si>
    <t>x longitude</t>
  </si>
  <si>
    <t>This field represents the x coordinate  which is a geographic coordinate of the Emirate centerpoint in decimal degree
يمثل هذا الحقل الاحداثي السيني لمركز الإمارة</t>
  </si>
  <si>
    <t xml:space="preserve">This field represents the y coordinate which is a geographic coordinate of the Emirate centerpoint in decimal degree
  يمثل هذا الحقل الاحداثي الصادي لمركز الإمارة </t>
  </si>
  <si>
    <t xml:space="preserve">يمثل هذا الحقل اسم الإمارة ، وهي إحدى الإمارات الشمالية للإمارات العربية المتحدة ( الشارقة ، أم القيوين، عجمان، راس الخيمة، الفجيرة ) </t>
  </si>
  <si>
    <t>This field represents the name of the Emirate , which is one of the Northern emirates of the United Arab  Emirated  Emirates (Sharjah, Umm Al Quwain, Ajman, Ras Al Khaimah, Fujairah)</t>
  </si>
  <si>
    <t xml:space="preserve"> وزارة تطوير البنية التحتية - إدارة الاسكان</t>
  </si>
  <si>
    <t>This Dataset is generated from internal systems related to housing department / Ministry of Infrastructure Development
يتم إنشاء مجموعة البيانات هذه من الأنظمة الداخلية المتعلقة بإدارة الإسكان / وزارة تطوير البنية التحتية</t>
  </si>
  <si>
    <t>EN/AR</t>
  </si>
  <si>
    <t xml:space="preserve">Public Federal Housing Complexes </t>
  </si>
  <si>
    <t xml:space="preserve">المجمعات السكنية الحكومية الاتحادية </t>
  </si>
  <si>
    <t xml:space="preserve"> This Dataset represents the governmental housing complexes established within the initiatives of the President and the Honorable Crown Prince, which were allocated to eligible UAE citizens and distributed according to the emirate, region and years of allocation in the various Emirates</t>
  </si>
  <si>
    <t>Calculation Methodology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</si>
</sst>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6">
    <font>
      <sz val="12"/>
      <color theme="1"/>
      <name val="Calibri"/>
      <family val="2"/>
      <scheme val="minor"/>
    </font>
    <font>
      <sz val="12"/>
      <color theme="1"/>
      <name val="Calibri"/>
      <family val="2"/>
      <scheme val="minor"/>
    </font>
    <font>
      <b/>
      <sz val="15"/>
      <color theme="3"/>
      <name val="Calibri"/>
      <family val="2"/>
      <scheme val="minor"/>
    </font>
    <font>
      <b/>
      <sz val="12"/>
      <color theme="0"/>
      <name val="Calibri"/>
      <family val="2"/>
      <scheme val="minor"/>
    </font>
    <font>
      <b/>
      <sz val="12"/>
      <color theme="1"/>
      <name val="Calibri"/>
      <family val="2"/>
      <scheme val="minor"/>
    </font>
    <font>
      <b/>
      <sz val="16"/>
      <color theme="1"/>
      <name val="Calibri"/>
      <family val="2"/>
      <scheme val="minor"/>
    </font>
    <font>
      <b/>
      <sz val="20"/>
      <color theme="1"/>
      <name val="Calibri"/>
      <family val="2"/>
      <scheme val="minor"/>
    </font>
    <font>
      <b/>
      <sz val="20"/>
      <color theme="0"/>
      <name val="Calibri"/>
      <family val="2"/>
      <scheme val="minor"/>
    </font>
    <font>
      <b/>
      <sz val="15"/>
      <color theme="0"/>
      <name val="Calibri"/>
      <family val="2"/>
      <scheme val="minor"/>
    </font>
    <font>
      <sz val="15"/>
      <color theme="0"/>
      <name val="Calibri"/>
      <family val="2"/>
      <scheme val="minor"/>
    </font>
    <font>
      <sz val="15"/>
      <color theme="4"/>
      <name val="Calibri"/>
      <family val="2"/>
      <scheme val="minor"/>
    </font>
    <font>
      <sz val="12"/>
      <color theme="4"/>
      <name val="Calibri"/>
      <family val="2"/>
      <scheme val="minor"/>
    </font>
    <font>
      <b/>
      <u/>
      <sz val="15"/>
      <color theme="0"/>
      <name val="Calibri"/>
      <family val="2"/>
      <scheme val="minor"/>
    </font>
    <font>
      <b/>
      <sz val="22"/>
      <color theme="0"/>
      <name val="Calibri"/>
      <family val="2"/>
      <scheme val="minor"/>
    </font>
    <font>
      <i/>
      <sz val="11"/>
      <color theme="3"/>
      <name val="Calibri (Body)"/>
    </font>
    <font>
      <sz val="11"/>
      <color theme="3"/>
      <name val="Calibri (Body)"/>
    </font>
    <font>
      <b/>
      <sz val="15"/>
      <color theme="3"/>
      <name val="Calibri (Body)"/>
    </font>
    <font>
      <b/>
      <sz val="16"/>
      <color rgb="FF000000"/>
      <name val="Calibri"/>
      <family val="2"/>
      <scheme val="minor"/>
    </font>
    <font>
      <b/>
      <sz val="20"/>
      <color rgb="FF00B0F0"/>
      <name val="Calibri"/>
      <family val="2"/>
      <scheme val="minor"/>
    </font>
    <font>
      <sz val="12"/>
      <color rgb="FFC00000"/>
      <name val="Calibri"/>
      <family val="2"/>
      <scheme val="minor"/>
    </font>
    <font>
      <i/>
      <sz val="10"/>
      <color theme="3"/>
      <name val="Calibri (Body)"/>
    </font>
    <font>
      <sz val="10"/>
      <color theme="3"/>
      <name val="Calibri (Body)"/>
    </font>
    <font>
      <b/>
      <sz val="15"/>
      <color theme="1"/>
      <name val="Calibri"/>
      <family val="2"/>
      <scheme val="minor"/>
    </font>
    <font>
      <b/>
      <u/>
      <sz val="15"/>
      <color theme="1"/>
      <name val="Calibri"/>
      <family val="2"/>
      <scheme val="minor"/>
    </font>
    <font>
      <sz val="16"/>
      <color theme="0"/>
      <name val="Calibri"/>
      <family val="2"/>
      <scheme val="minor"/>
    </font>
    <font>
      <sz val="11"/>
      <color indexed="8"/>
      <name val="Calibri"/>
      <family val="2"/>
    </font>
    <font>
      <sz val="12"/>
      <color indexed="8"/>
      <name val="Calibri"/>
      <family val="2"/>
    </font>
    <font>
      <sz val="16"/>
      <color indexed="8"/>
      <name val="Calibri"/>
      <family val="2"/>
    </font>
    <font>
      <b/>
      <sz val="12"/>
      <color indexed="8"/>
      <name val="Calibri"/>
      <family val="2"/>
    </font>
    <font>
      <b/>
      <sz val="12"/>
      <color theme="1"/>
      <name val="Calibri"/>
      <family val="2"/>
    </font>
    <font>
      <sz val="17"/>
      <color rgb="FF000000"/>
      <name val="Tahoma"/>
      <family val="2"/>
    </font>
    <font>
      <sz val="11"/>
      <color rgb="FF000000"/>
      <name val="Calibri"/>
      <family val="2"/>
    </font>
    <font>
      <sz val="12"/>
      <color rgb="FF000000"/>
      <name val="Calibri"/>
      <family val="2"/>
    </font>
    <font>
      <b/>
      <sz val="11"/>
      <color rgb="FF000000"/>
      <name val="Calibri"/>
      <family val="2"/>
      <scheme val="minor"/>
    </font>
    <font>
      <b/>
      <sz val="11"/>
      <color rgb="FF000000"/>
      <name val="Calibri"/>
      <family val="2"/>
    </font>
    <font>
      <b/>
      <sz val="11"/>
      <color indexed="8"/>
      <name val="Calibri"/>
      <family val="2"/>
    </font>
  </fonts>
  <fills count="8">
    <fill>
      <patternFill patternType="none"/>
    </fill>
    <fill>
      <patternFill patternType="gray125"/>
    </fill>
    <fill>
      <patternFill patternType="solid">
        <fgColor theme="4" tint="0.79998168889431442"/>
        <bgColor indexed="65"/>
      </patternFill>
    </fill>
    <fill>
      <patternFill patternType="solid">
        <fgColor theme="8" tint="0.79998168889431442"/>
        <bgColor indexed="64"/>
      </patternFill>
    </fill>
    <fill>
      <patternFill patternType="solid">
        <fgColor theme="4"/>
        <bgColor indexed="64"/>
      </patternFill>
    </fill>
    <fill>
      <patternFill patternType="solid">
        <fgColor theme="9" tint="-0.499984740745262"/>
        <bgColor indexed="64"/>
      </patternFill>
    </fill>
    <fill>
      <patternFill patternType="solid">
        <fgColor theme="9" tint="0.79998168889431442"/>
        <bgColor indexed="64"/>
      </patternFill>
    </fill>
    <fill>
      <patternFill patternType="solid">
        <fgColor theme="1"/>
        <bgColor indexed="64"/>
      </patternFill>
    </fill>
  </fills>
  <borders count="21">
    <border>
      <left/>
      <right/>
      <top/>
      <bottom/>
      <diagonal/>
    </border>
    <border>
      <left/>
      <right/>
      <top/>
      <bottom style="thick">
        <color theme="4"/>
      </bottom>
      <diagonal/>
    </border>
    <border>
      <left style="thin">
        <color theme="2" tint="-9.9978637043366805E-2"/>
      </left>
      <right style="thin">
        <color theme="2" tint="-9.9978637043366805E-2"/>
      </right>
      <top style="thin">
        <color theme="2" tint="-9.9978637043366805E-2"/>
      </top>
      <bottom style="thin">
        <color theme="2" tint="-9.9978637043366805E-2"/>
      </bottom>
      <diagonal/>
    </border>
    <border>
      <left style="thin">
        <color theme="2" tint="-9.9978637043366805E-2"/>
      </left>
      <right/>
      <top/>
      <bottom/>
      <diagonal/>
    </border>
    <border>
      <left style="thin">
        <color theme="2" tint="-9.9978637043366805E-2"/>
      </left>
      <right style="thin">
        <color theme="2" tint="-9.9978637043366805E-2"/>
      </right>
      <top style="thin">
        <color theme="2" tint="-9.9978637043366805E-2"/>
      </top>
      <bottom/>
      <diagonal/>
    </border>
    <border>
      <left style="thin">
        <color theme="2" tint="-9.9978637043366805E-2"/>
      </left>
      <right/>
      <top style="thin">
        <color theme="2" tint="-9.9978637043366805E-2"/>
      </top>
      <bottom style="thin">
        <color theme="2" tint="-9.9978637043366805E-2"/>
      </bottom>
      <diagonal/>
    </border>
    <border>
      <left/>
      <right style="thin">
        <color theme="2" tint="-9.9978637043366805E-2"/>
      </right>
      <top style="thin">
        <color theme="2" tint="-9.9978637043366805E-2"/>
      </top>
      <bottom style="thin">
        <color theme="2" tint="-9.9978637043366805E-2"/>
      </bottom>
      <diagonal/>
    </border>
    <border>
      <left style="thin">
        <color theme="2" tint="-9.9978637043366805E-2"/>
      </left>
      <right/>
      <top style="thick">
        <color theme="4"/>
      </top>
      <bottom style="thin">
        <color theme="2" tint="-9.9978637043366805E-2"/>
      </bottom>
      <diagonal/>
    </border>
    <border>
      <left style="thin">
        <color theme="2" tint="-9.9978637043366805E-2"/>
      </left>
      <right/>
      <top style="thin">
        <color theme="2" tint="-9.9978637043366805E-2"/>
      </top>
      <bottom/>
      <diagonal/>
    </border>
    <border>
      <left/>
      <right/>
      <top style="thin">
        <color theme="2" tint="-9.9978637043366805E-2"/>
      </top>
      <bottom/>
      <diagonal/>
    </border>
    <border>
      <left/>
      <right/>
      <top style="thick">
        <color theme="4"/>
      </top>
      <bottom style="thin">
        <color theme="2" tint="-9.9978637043366805E-2"/>
      </bottom>
      <diagonal/>
    </border>
    <border>
      <left/>
      <right style="thin">
        <color theme="2" tint="-9.9978637043366805E-2"/>
      </right>
      <top style="thick">
        <color theme="4"/>
      </top>
      <bottom style="thin">
        <color theme="2" tint="-9.9978637043366805E-2"/>
      </bottom>
      <diagonal/>
    </border>
    <border>
      <left/>
      <right/>
      <top style="thin">
        <color theme="2" tint="-9.9978637043366805E-2"/>
      </top>
      <bottom style="thin">
        <color theme="2" tint="-9.9978637043366805E-2"/>
      </bottom>
      <diagonal/>
    </border>
    <border>
      <left/>
      <right style="thin">
        <color theme="2" tint="-9.9978637043366805E-2"/>
      </right>
      <top style="thin">
        <color theme="2" tint="-9.9978637043366805E-2"/>
      </top>
      <bottom/>
      <diagonal/>
    </border>
    <border>
      <left/>
      <right/>
      <top/>
      <bottom style="thin">
        <color theme="2" tint="-9.9978637043366805E-2"/>
      </bottom>
      <diagonal/>
    </border>
    <border>
      <left style="medium">
        <color indexed="64"/>
      </left>
      <right/>
      <top/>
      <bottom/>
      <diagonal/>
    </border>
    <border>
      <left style="medium">
        <color indexed="64"/>
      </left>
      <right/>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right style="medium">
        <color indexed="64"/>
      </right>
      <top/>
      <bottom style="medium">
        <color indexed="64"/>
      </bottom>
      <diagonal/>
    </border>
  </borders>
  <cellStyleXfs count="4">
    <xf numFmtId="0" fontId="0" fillId="0" borderId="0"/>
    <xf numFmtId="0" fontId="2" fillId="0" borderId="1" applyNumberFormat="0" applyFill="0" applyAlignment="0" applyProtection="0"/>
    <xf numFmtId="0" fontId="1" fillId="2" borderId="0" applyNumberFormat="0" applyBorder="0" applyAlignment="0" applyProtection="0"/>
    <xf numFmtId="0" fontId="25" fillId="0" borderId="0"/>
  </cellStyleXfs>
  <cellXfs count="121">
    <xf numFmtId="0" fontId="0" fillId="0" borderId="0" xfId="0"/>
    <xf numFmtId="0" fontId="0" fillId="0" borderId="0" xfId="0" applyAlignment="1">
      <alignment horizontal="center" vertical="top" wrapText="1"/>
    </xf>
    <xf numFmtId="0" fontId="5" fillId="0" borderId="0" xfId="0" applyFont="1"/>
    <xf numFmtId="0" fontId="2" fillId="0" borderId="1" xfId="1" applyAlignment="1">
      <alignment horizontal="center" vertical="top" wrapText="1"/>
    </xf>
    <xf numFmtId="0" fontId="8" fillId="4" borderId="0" xfId="0" applyFont="1" applyFill="1"/>
    <xf numFmtId="0" fontId="2" fillId="0" borderId="2" xfId="1" applyBorder="1" applyAlignment="1">
      <alignment horizontal="center" vertical="top" wrapText="1"/>
    </xf>
    <xf numFmtId="0" fontId="7" fillId="5" borderId="0" xfId="0" applyFont="1" applyFill="1" applyAlignment="1">
      <alignment horizontal="left" vertical="center"/>
    </xf>
    <xf numFmtId="0" fontId="8" fillId="5" borderId="0" xfId="0" applyFont="1" applyFill="1"/>
    <xf numFmtId="0" fontId="9" fillId="5" borderId="0" xfId="0" applyFont="1" applyFill="1" applyAlignment="1">
      <alignment horizontal="left"/>
    </xf>
    <xf numFmtId="0" fontId="1" fillId="0" borderId="0" xfId="2" applyFill="1" applyBorder="1"/>
    <xf numFmtId="0" fontId="9" fillId="4" borderId="0" xfId="0" applyFont="1" applyFill="1" applyAlignment="1">
      <alignment horizontal="left"/>
    </xf>
    <xf numFmtId="0" fontId="1" fillId="0" borderId="2" xfId="2" applyFill="1" applyBorder="1"/>
    <xf numFmtId="0" fontId="0" fillId="0" borderId="0" xfId="0" applyFill="1"/>
    <xf numFmtId="0" fontId="8" fillId="4" borderId="0" xfId="0" applyFont="1" applyFill="1" applyAlignment="1">
      <alignment horizontal="left"/>
    </xf>
    <xf numFmtId="0" fontId="2" fillId="0" borderId="1" xfId="1" applyAlignment="1">
      <alignment horizontal="left" vertical="top" wrapText="1"/>
    </xf>
    <xf numFmtId="0" fontId="8" fillId="0" borderId="0" xfId="0" applyFont="1" applyFill="1"/>
    <xf numFmtId="0" fontId="9" fillId="0" borderId="0" xfId="0" applyFont="1" applyFill="1" applyAlignment="1">
      <alignment horizontal="left"/>
    </xf>
    <xf numFmtId="0" fontId="10" fillId="0" borderId="0" xfId="0" applyFont="1" applyFill="1" applyAlignment="1">
      <alignment horizontal="left"/>
    </xf>
    <xf numFmtId="0" fontId="0" fillId="7" borderId="0" xfId="0" applyFill="1"/>
    <xf numFmtId="0" fontId="11" fillId="0" borderId="0" xfId="0" applyFont="1" applyFill="1"/>
    <xf numFmtId="0" fontId="12" fillId="4" borderId="0" xfId="0" applyFont="1" applyFill="1"/>
    <xf numFmtId="0" fontId="12" fillId="5" borderId="0" xfId="0" applyFont="1" applyFill="1"/>
    <xf numFmtId="0" fontId="2" fillId="5" borderId="0" xfId="1" applyFill="1" applyBorder="1" applyAlignment="1">
      <alignment horizontal="center" vertical="top" wrapText="1"/>
    </xf>
    <xf numFmtId="0" fontId="8" fillId="5" borderId="0" xfId="0" applyFont="1" applyFill="1" applyAlignment="1">
      <alignment horizontal="left"/>
    </xf>
    <xf numFmtId="0" fontId="3" fillId="5" borderId="0" xfId="0" applyFont="1" applyFill="1"/>
    <xf numFmtId="0" fontId="13" fillId="7" borderId="0" xfId="0" applyFont="1" applyFill="1"/>
    <xf numFmtId="0" fontId="7" fillId="4" borderId="0" xfId="0" applyFont="1" applyFill="1" applyAlignment="1">
      <alignment vertical="center"/>
    </xf>
    <xf numFmtId="0" fontId="0" fillId="4" borderId="0" xfId="0" applyFill="1"/>
    <xf numFmtId="0" fontId="2" fillId="0" borderId="0" xfId="1" applyFill="1" applyBorder="1" applyAlignment="1">
      <alignment horizontal="center" vertical="top" wrapText="1"/>
    </xf>
    <xf numFmtId="0" fontId="0" fillId="0" borderId="0" xfId="0" applyAlignment="1">
      <alignment wrapText="1"/>
    </xf>
    <xf numFmtId="0" fontId="6" fillId="0" borderId="1" xfId="1" applyFont="1"/>
    <xf numFmtId="0" fontId="17" fillId="0" borderId="0" xfId="0" applyFont="1"/>
    <xf numFmtId="10" fontId="18" fillId="7" borderId="0" xfId="0" applyNumberFormat="1" applyFont="1" applyFill="1"/>
    <xf numFmtId="0" fontId="1" fillId="0" borderId="2" xfId="2" applyFont="1" applyFill="1" applyBorder="1"/>
    <xf numFmtId="0" fontId="1" fillId="0" borderId="0" xfId="2" applyFont="1" applyFill="1" applyBorder="1"/>
    <xf numFmtId="0" fontId="1" fillId="4" borderId="0" xfId="2" applyFont="1" applyFill="1" applyBorder="1" applyAlignment="1"/>
    <xf numFmtId="0" fontId="1" fillId="0" borderId="4" xfId="2" applyFill="1" applyBorder="1"/>
    <xf numFmtId="0" fontId="19" fillId="6" borderId="2" xfId="2" applyFont="1" applyFill="1" applyBorder="1"/>
    <xf numFmtId="0" fontId="19" fillId="6" borderId="2" xfId="0" applyFont="1" applyFill="1" applyBorder="1"/>
    <xf numFmtId="0" fontId="19" fillId="6" borderId="4" xfId="0" applyFont="1" applyFill="1" applyBorder="1"/>
    <xf numFmtId="0" fontId="1" fillId="0" borderId="6" xfId="2" applyFill="1" applyBorder="1"/>
    <xf numFmtId="0" fontId="1" fillId="0" borderId="4" xfId="2" applyFont="1" applyFill="1" applyBorder="1"/>
    <xf numFmtId="0" fontId="7" fillId="5" borderId="0" xfId="0" applyFont="1" applyFill="1" applyAlignment="1">
      <alignment horizontal="left" vertical="center"/>
    </xf>
    <xf numFmtId="0" fontId="1" fillId="6" borderId="2" xfId="2" applyFill="1" applyBorder="1"/>
    <xf numFmtId="0" fontId="19" fillId="3" borderId="2" xfId="2" applyFont="1" applyFill="1" applyBorder="1"/>
    <xf numFmtId="0" fontId="19" fillId="3" borderId="2" xfId="0" applyFont="1" applyFill="1" applyBorder="1"/>
    <xf numFmtId="0" fontId="3" fillId="0" borderId="0" xfId="0" applyFont="1" applyFill="1"/>
    <xf numFmtId="0" fontId="22" fillId="0" borderId="0" xfId="0" applyFont="1" applyFill="1"/>
    <xf numFmtId="0" fontId="4" fillId="0" borderId="0" xfId="0" applyFont="1" applyFill="1" applyAlignment="1">
      <alignment horizontal="center" vertical="top"/>
    </xf>
    <xf numFmtId="0" fontId="23" fillId="0" borderId="0" xfId="0" applyFont="1" applyFill="1"/>
    <xf numFmtId="0" fontId="1" fillId="3" borderId="2" xfId="2" applyFont="1" applyFill="1" applyBorder="1" applyAlignment="1">
      <alignment horizontal="center"/>
    </xf>
    <xf numFmtId="0" fontId="1" fillId="3" borderId="4" xfId="2" applyFont="1" applyFill="1" applyBorder="1" applyAlignment="1">
      <alignment horizontal="center"/>
    </xf>
    <xf numFmtId="0" fontId="1" fillId="6" borderId="4" xfId="2" applyFill="1" applyBorder="1"/>
    <xf numFmtId="0" fontId="1" fillId="0" borderId="5" xfId="2" applyFill="1" applyBorder="1"/>
    <xf numFmtId="0" fontId="1" fillId="0" borderId="8" xfId="2" applyFill="1" applyBorder="1"/>
    <xf numFmtId="0" fontId="19" fillId="6" borderId="6" xfId="0" applyFont="1" applyFill="1" applyBorder="1"/>
    <xf numFmtId="0" fontId="19" fillId="6" borderId="6" xfId="2" applyFont="1" applyFill="1" applyBorder="1"/>
    <xf numFmtId="0" fontId="19" fillId="6" borderId="13" xfId="0" applyFont="1" applyFill="1" applyBorder="1"/>
    <xf numFmtId="0" fontId="26" fillId="0" borderId="0" xfId="3" applyFont="1"/>
    <xf numFmtId="0" fontId="28" fillId="0" borderId="15" xfId="3" applyFont="1" applyBorder="1"/>
    <xf numFmtId="0" fontId="28" fillId="0" borderId="16" xfId="3" applyFont="1" applyBorder="1"/>
    <xf numFmtId="0" fontId="25" fillId="0" borderId="0" xfId="3"/>
    <xf numFmtId="0" fontId="0" fillId="0" borderId="0" xfId="0" applyAlignment="1">
      <alignment horizontal="left" vertical="top"/>
    </xf>
    <xf numFmtId="0" fontId="0" fillId="0" borderId="0" xfId="0" applyBorder="1" applyAlignment="1">
      <alignment horizontal="left" vertical="top"/>
    </xf>
    <xf numFmtId="0" fontId="0" fillId="0" borderId="0" xfId="0" applyBorder="1" applyAlignment="1">
      <alignment horizontal="left" vertical="top" wrapText="1"/>
    </xf>
    <xf numFmtId="0" fontId="29" fillId="0" borderId="15" xfId="3" applyFont="1" applyBorder="1"/>
    <xf numFmtId="0" fontId="26" fillId="0" borderId="0" xfId="3" applyFont="1" applyBorder="1" applyAlignment="1">
      <alignment vertical="top"/>
    </xf>
    <xf numFmtId="0" fontId="26" fillId="0" borderId="0" xfId="3" applyFont="1" applyBorder="1"/>
    <xf numFmtId="0" fontId="26" fillId="0" borderId="0" xfId="3" applyFont="1" applyBorder="1" applyAlignment="1">
      <alignment horizontal="left" vertical="top"/>
    </xf>
    <xf numFmtId="0" fontId="30" fillId="0" borderId="0" xfId="0" applyFont="1" applyBorder="1" applyAlignment="1">
      <alignment wrapText="1"/>
    </xf>
    <xf numFmtId="0" fontId="28" fillId="0" borderId="0" xfId="3" applyFont="1" applyBorder="1"/>
    <xf numFmtId="0" fontId="26" fillId="0" borderId="0" xfId="3" applyFont="1" applyBorder="1" applyAlignment="1">
      <alignment wrapText="1"/>
    </xf>
    <xf numFmtId="0" fontId="0" fillId="0" borderId="0" xfId="0" applyBorder="1"/>
    <xf numFmtId="0" fontId="31" fillId="0" borderId="0" xfId="0" applyFont="1" applyBorder="1" applyAlignment="1">
      <alignment horizontal="right" vertical="center" readingOrder="2"/>
    </xf>
    <xf numFmtId="0" fontId="0" fillId="0" borderId="0" xfId="0" applyFont="1" applyBorder="1" applyAlignment="1">
      <alignment horizontal="center" vertical="center"/>
    </xf>
    <xf numFmtId="0" fontId="0" fillId="0" borderId="0" xfId="0" applyBorder="1" applyAlignment="1">
      <alignment horizontal="right"/>
    </xf>
    <xf numFmtId="0" fontId="0" fillId="0" borderId="0" xfId="0" applyBorder="1" applyAlignment="1">
      <alignment horizontal="center"/>
    </xf>
    <xf numFmtId="0" fontId="25" fillId="0" borderId="0" xfId="3" applyAlignment="1">
      <alignment horizontal="left"/>
    </xf>
    <xf numFmtId="0" fontId="25" fillId="0" borderId="0" xfId="3" applyBorder="1" applyAlignment="1">
      <alignment horizontal="left" vertical="center"/>
    </xf>
    <xf numFmtId="0" fontId="25" fillId="0" borderId="0" xfId="3" applyBorder="1" applyAlignment="1">
      <alignment horizontal="left"/>
    </xf>
    <xf numFmtId="0" fontId="26" fillId="0" borderId="19" xfId="3" applyFont="1" applyBorder="1" applyAlignment="1">
      <alignment horizontal="left" vertical="top"/>
    </xf>
    <xf numFmtId="0" fontId="26" fillId="0" borderId="19" xfId="3" applyFont="1" applyBorder="1" applyAlignment="1">
      <alignment horizontal="left" vertical="top" wrapText="1"/>
    </xf>
    <xf numFmtId="0" fontId="0" fillId="0" borderId="19" xfId="0" applyBorder="1" applyAlignment="1">
      <alignment horizontal="left" vertical="top" wrapText="1"/>
    </xf>
    <xf numFmtId="0" fontId="26" fillId="0" borderId="20" xfId="3" applyFont="1" applyBorder="1" applyAlignment="1">
      <alignment horizontal="left" vertical="top" wrapText="1"/>
    </xf>
    <xf numFmtId="0" fontId="0" fillId="0" borderId="0" xfId="0" applyFont="1" applyBorder="1" applyAlignment="1">
      <alignment horizontal="right" vertical="center"/>
    </xf>
    <xf numFmtId="0" fontId="0" fillId="0" borderId="19" xfId="0" applyBorder="1" applyAlignment="1">
      <alignment horizontal="left" vertical="top"/>
    </xf>
    <xf numFmtId="0" fontId="32" fillId="0" borderId="19" xfId="0" applyFont="1" applyBorder="1" applyAlignment="1">
      <alignment vertical="center" wrapText="1"/>
    </xf>
    <xf numFmtId="0" fontId="0" fillId="0" borderId="20" xfId="0" applyBorder="1" applyAlignment="1">
      <alignment horizontal="left" vertical="top" wrapText="1"/>
    </xf>
    <xf numFmtId="0" fontId="35" fillId="0" borderId="15" xfId="3" applyFont="1" applyBorder="1" applyAlignment="1">
      <alignment horizontal="left" vertical="center"/>
    </xf>
    <xf numFmtId="0" fontId="34" fillId="0" borderId="15" xfId="0" applyFont="1" applyBorder="1" applyAlignment="1">
      <alignment horizontal="left" vertical="center"/>
    </xf>
    <xf numFmtId="0" fontId="33" fillId="0" borderId="16" xfId="0" applyFont="1" applyBorder="1" applyAlignment="1">
      <alignment horizontal="left" vertical="center"/>
    </xf>
    <xf numFmtId="0" fontId="27" fillId="0" borderId="18" xfId="3" applyFont="1" applyBorder="1" applyAlignment="1">
      <alignment horizontal="center" wrapText="1"/>
    </xf>
    <xf numFmtId="0" fontId="27" fillId="0" borderId="17" xfId="3" applyFont="1" applyBorder="1" applyAlignment="1">
      <alignment horizontal="center" wrapText="1"/>
    </xf>
    <xf numFmtId="0" fontId="4" fillId="0" borderId="18" xfId="0" applyFont="1" applyBorder="1" applyAlignment="1">
      <alignment horizontal="center" vertical="top"/>
    </xf>
    <xf numFmtId="0" fontId="4" fillId="0" borderId="17" xfId="0" applyFont="1" applyBorder="1" applyAlignment="1">
      <alignment horizontal="center" vertical="top"/>
    </xf>
    <xf numFmtId="0" fontId="24" fillId="4" borderId="14" xfId="0" applyFont="1" applyFill="1" applyBorder="1" applyAlignment="1">
      <alignment horizontal="left" vertical="top" wrapText="1"/>
    </xf>
    <xf numFmtId="0" fontId="24" fillId="4" borderId="14" xfId="0" applyFont="1" applyFill="1" applyBorder="1" applyAlignment="1">
      <alignment horizontal="left" vertical="top"/>
    </xf>
    <xf numFmtId="0" fontId="24" fillId="5" borderId="0" xfId="0" applyFont="1" applyFill="1" applyAlignment="1">
      <alignment horizontal="left" vertical="top" wrapText="1"/>
    </xf>
    <xf numFmtId="0" fontId="8" fillId="5" borderId="0" xfId="0" applyFont="1" applyFill="1" applyAlignment="1">
      <alignment horizontal="left"/>
    </xf>
    <xf numFmtId="0" fontId="9" fillId="5" borderId="0" xfId="0" applyFont="1" applyFill="1" applyAlignment="1">
      <alignment horizontal="left"/>
    </xf>
    <xf numFmtId="0" fontId="19" fillId="6" borderId="2" xfId="0" applyFont="1" applyFill="1" applyBorder="1" applyAlignment="1">
      <alignment horizontal="center"/>
    </xf>
    <xf numFmtId="0" fontId="2" fillId="0" borderId="1" xfId="1" applyAlignment="1">
      <alignment horizontal="left" vertical="top" wrapText="1"/>
    </xf>
    <xf numFmtId="0" fontId="2" fillId="0" borderId="0" xfId="1" applyBorder="1" applyAlignment="1">
      <alignment horizontal="left" vertical="top" wrapText="1"/>
    </xf>
    <xf numFmtId="0" fontId="9" fillId="0" borderId="0" xfId="0" applyFont="1" applyFill="1" applyAlignment="1">
      <alignment horizontal="left"/>
    </xf>
    <xf numFmtId="0" fontId="8" fillId="0" borderId="0" xfId="0" applyFont="1" applyFill="1" applyAlignment="1">
      <alignment horizontal="left"/>
    </xf>
    <xf numFmtId="0" fontId="19" fillId="6" borderId="8" xfId="0" applyFont="1" applyFill="1" applyBorder="1" applyAlignment="1">
      <alignment horizontal="center"/>
    </xf>
    <xf numFmtId="0" fontId="19" fillId="6" borderId="9" xfId="0" applyFont="1" applyFill="1" applyBorder="1" applyAlignment="1">
      <alignment horizontal="center"/>
    </xf>
    <xf numFmtId="0" fontId="19" fillId="6" borderId="13" xfId="0" applyFont="1" applyFill="1" applyBorder="1" applyAlignment="1">
      <alignment horizontal="center"/>
    </xf>
    <xf numFmtId="0" fontId="8" fillId="4" borderId="0" xfId="0" applyFont="1" applyFill="1" applyAlignment="1">
      <alignment horizontal="left"/>
    </xf>
    <xf numFmtId="0" fontId="7" fillId="5" borderId="0" xfId="0" applyFont="1" applyFill="1" applyAlignment="1">
      <alignment horizontal="left" vertical="center"/>
    </xf>
    <xf numFmtId="0" fontId="2" fillId="0" borderId="3" xfId="1" applyBorder="1" applyAlignment="1">
      <alignment horizontal="center" vertical="top" wrapText="1"/>
    </xf>
    <xf numFmtId="0" fontId="2" fillId="0" borderId="0" xfId="1" applyBorder="1" applyAlignment="1">
      <alignment horizontal="center" vertical="top" wrapText="1"/>
    </xf>
    <xf numFmtId="0" fontId="19" fillId="6" borderId="7" xfId="2" applyFont="1" applyFill="1" applyBorder="1" applyAlignment="1">
      <alignment horizontal="center"/>
    </xf>
    <xf numFmtId="0" fontId="19" fillId="6" borderId="10" xfId="2" applyFont="1" applyFill="1" applyBorder="1" applyAlignment="1">
      <alignment horizontal="center"/>
    </xf>
    <xf numFmtId="0" fontId="19" fillId="6" borderId="11" xfId="2" applyFont="1" applyFill="1" applyBorder="1" applyAlignment="1">
      <alignment horizontal="center"/>
    </xf>
    <xf numFmtId="0" fontId="19" fillId="6" borderId="5" xfId="0" applyFont="1" applyFill="1" applyBorder="1" applyAlignment="1">
      <alignment horizontal="center"/>
    </xf>
    <xf numFmtId="0" fontId="19" fillId="6" borderId="12" xfId="0" applyFont="1" applyFill="1" applyBorder="1" applyAlignment="1">
      <alignment horizontal="center"/>
    </xf>
    <xf numFmtId="0" fontId="19" fillId="6" borderId="6" xfId="0" applyFont="1" applyFill="1" applyBorder="1" applyAlignment="1">
      <alignment horizontal="center"/>
    </xf>
    <xf numFmtId="0" fontId="19" fillId="6" borderId="5" xfId="2" applyFont="1" applyFill="1" applyBorder="1" applyAlignment="1">
      <alignment horizontal="center"/>
    </xf>
    <xf numFmtId="0" fontId="19" fillId="6" borderId="12" xfId="2" applyFont="1" applyFill="1" applyBorder="1" applyAlignment="1">
      <alignment horizontal="center"/>
    </xf>
    <xf numFmtId="0" fontId="19" fillId="6" borderId="6" xfId="2" applyFont="1" applyFill="1" applyBorder="1" applyAlignment="1">
      <alignment horizontal="center"/>
    </xf>
  </cellXfs>
  <cellStyles count="4">
    <cellStyle name="20% - Accent1" xfId="2" builtinId="30"/>
    <cellStyle name="Heading 1" xfId="1" builtinId="16"/>
    <cellStyle name="Normal" xfId="0" builtinId="0"/>
    <cellStyle name="Normal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javascript:WebForm_DoPostBackWithOptions(new%20WebForm_PostBackOptions(%22ctl00$PlaceHolderMain$UCHousingProjectList1$grdHousingProject$ctl61$grvlnkbtnProjectName%22,%20%22%22,%20false,%20%22%22,%20%22https://housingadmin.moid.gov.ae/_layouts/15/MOPW/Housing/HU_MainHousingProjectInfo.aspx?MainHousingProjectId=46&amp;HousingProjectId=84&amp;HousingProjectContractId=63%22,%20false,%20true))" TargetMode="External"/><Relationship Id="rId2" Type="http://schemas.openxmlformats.org/officeDocument/2006/relationships/hyperlink" Target="javascript:WebForm_DoPostBackWithOptions(new%20WebForm_PostBackOptions(%22ctl00$PlaceHolderMain$UCHousingProjectList1$grdHousingProject$ctl63$grvlnkbtnProjectName%22,%20%22%22,%20false,%20%22%22,%20%22https://housingadmin.moid.gov.ae/_layouts/15/MOPW/Housing/HU_MainHousingProjectInfo.aspx?MainHousingProjectId=44&amp;HousingProjectId=87&amp;HousingProjectContractId=66%22,%20false,%20true))" TargetMode="External"/><Relationship Id="rId1" Type="http://schemas.openxmlformats.org/officeDocument/2006/relationships/hyperlink" Target="javascript:WebForm_DoPostBackWithOptions(new%20WebForm_PostBackOptions(%22ctl00$PlaceHolderMain$UCHousingProjectList1$grdHousingProject$ctl87$grvlnkbtnProjectName%22,%20%22%22,%20false,%20%22%22,%20%22https://housingadmin.moid.gov.ae/_layouts/15/MOPW/Housing/HU_MainHousingProjectInfo.aspx?MainHousingProjectId=19&amp;HousingProjectId=51&amp;HousingProjectContractId=30%22,%20false,%20true))" TargetMode="External"/><Relationship Id="rId6" Type="http://schemas.openxmlformats.org/officeDocument/2006/relationships/printerSettings" Target="../printerSettings/printerSettings2.bin"/><Relationship Id="rId5" Type="http://schemas.openxmlformats.org/officeDocument/2006/relationships/hyperlink" Target="javascript:WebForm_DoPostBackWithOptions(new%20WebForm_PostBackOptions(%22ctl00$PlaceHolderMain$UCHousingProjectList1$grdHousingProject$ctl32$grvlnkbtnProjectName%22,%20%22%22,%20false,%20%22%22,%20%22https://housingadmin.moid.gov.ae/_layouts/15/MOPW/Housing/HU_MainHousingProjectInfo.aspx?MainHousingProjectId=75&amp;HousingProjectId=54&amp;HousingProjectContractId=32%22,%20false,%20true))" TargetMode="External"/><Relationship Id="rId4" Type="http://schemas.openxmlformats.org/officeDocument/2006/relationships/hyperlink" Target="javascript:WebForm_DoPostBackWithOptions(new%20WebForm_PostBackOptions(%22ctl00$PlaceHolderMain$UCHousingProjectList1$grdHousingProject$ctl59$grvlnkbtnProjectName%22,%20%22%22,%20false,%20%22%22,%20%22https://housingadmin.moid.gov.ae/_layouts/15/MOPW/Housing/HU_MainHousingProjectInfo.aspx?MainHousingProjectId=48&amp;HousingProjectId=64&amp;HousingProjectContractId=42%22,%20false,%20tru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9"/>
  <sheetViews>
    <sheetView topLeftCell="B1" zoomScale="70" zoomScaleNormal="70" workbookViewId="0">
      <selection activeCell="C19" sqref="C19"/>
    </sheetView>
  </sheetViews>
  <sheetFormatPr defaultColWidth="8.08203125" defaultRowHeight="15.5"/>
  <cols>
    <col min="1" max="1" width="26.58203125" style="70" bestFit="1" customWidth="1"/>
    <col min="2" max="2" width="27.58203125" style="71" bestFit="1" customWidth="1"/>
    <col min="3" max="3" width="169.25" style="66" bestFit="1" customWidth="1"/>
    <col min="4" max="4" width="8.08203125" style="67"/>
    <col min="5" max="16384" width="8.08203125" style="58"/>
  </cols>
  <sheetData>
    <row r="1" spans="2:3" ht="16" thickBot="1"/>
    <row r="2" spans="2:3" ht="21.5" thickBot="1">
      <c r="B2" s="91" t="s">
        <v>48</v>
      </c>
      <c r="C2" s="92"/>
    </row>
    <row r="3" spans="2:3">
      <c r="B3" s="59" t="s">
        <v>49</v>
      </c>
      <c r="C3" s="80" t="s">
        <v>275</v>
      </c>
    </row>
    <row r="4" spans="2:3">
      <c r="B4" s="59" t="s">
        <v>50</v>
      </c>
      <c r="C4" s="80" t="s">
        <v>276</v>
      </c>
    </row>
    <row r="5" spans="2:3" ht="47.25" customHeight="1">
      <c r="B5" s="59" t="s">
        <v>51</v>
      </c>
      <c r="C5" s="81" t="s">
        <v>277</v>
      </c>
    </row>
    <row r="6" spans="2:3" ht="30" customHeight="1">
      <c r="B6" s="59" t="s">
        <v>52</v>
      </c>
      <c r="C6" s="80" t="s">
        <v>258</v>
      </c>
    </row>
    <row r="7" spans="2:3" ht="30" customHeight="1">
      <c r="B7" s="65" t="s">
        <v>53</v>
      </c>
      <c r="C7" s="82" t="s">
        <v>273</v>
      </c>
    </row>
    <row r="8" spans="2:3">
      <c r="B8" s="59" t="s">
        <v>54</v>
      </c>
      <c r="C8" s="81" t="s">
        <v>259</v>
      </c>
    </row>
    <row r="9" spans="2:3">
      <c r="B9" s="59" t="s">
        <v>55</v>
      </c>
      <c r="C9" s="80" t="s">
        <v>272</v>
      </c>
    </row>
    <row r="10" spans="2:3">
      <c r="B10" s="65" t="s">
        <v>56</v>
      </c>
      <c r="C10" s="80">
        <v>600500500</v>
      </c>
    </row>
    <row r="11" spans="2:3">
      <c r="B11" s="65" t="s">
        <v>57</v>
      </c>
      <c r="C11" s="80">
        <v>2019</v>
      </c>
    </row>
    <row r="12" spans="2:3" ht="31">
      <c r="B12" s="59" t="s">
        <v>278</v>
      </c>
      <c r="C12" s="81" t="s">
        <v>260</v>
      </c>
    </row>
    <row r="13" spans="2:3">
      <c r="B13" s="59" t="s">
        <v>58</v>
      </c>
      <c r="C13" s="80" t="s">
        <v>274</v>
      </c>
    </row>
    <row r="14" spans="2:3" ht="31">
      <c r="B14" s="59" t="s">
        <v>59</v>
      </c>
      <c r="C14" s="81" t="s">
        <v>256</v>
      </c>
    </row>
    <row r="15" spans="2:3" ht="16" thickBot="1">
      <c r="B15" s="60" t="s">
        <v>65</v>
      </c>
      <c r="C15" s="83"/>
    </row>
    <row r="16" spans="2:3">
      <c r="C16" s="68"/>
    </row>
    <row r="19" spans="3:3" ht="21">
      <c r="C19" s="69"/>
    </row>
  </sheetData>
  <mergeCells count="1">
    <mergeCell ref="B2:C2"/>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97"/>
  <sheetViews>
    <sheetView tabSelected="1" zoomScale="90" zoomScaleNormal="90" workbookViewId="0">
      <selection activeCell="I6" sqref="I6"/>
    </sheetView>
  </sheetViews>
  <sheetFormatPr defaultRowHeight="15.5"/>
  <cols>
    <col min="1" max="1" width="4.9140625" style="72" bestFit="1" customWidth="1"/>
    <col min="2" max="2" width="12" style="72" bestFit="1" customWidth="1"/>
    <col min="3" max="3" width="10.75" style="72" bestFit="1" customWidth="1"/>
    <col min="4" max="4" width="17.33203125" style="72" bestFit="1" customWidth="1"/>
    <col min="5" max="5" width="62.33203125" style="75" bestFit="1" customWidth="1"/>
    <col min="6" max="6" width="33.4140625" style="72" bestFit="1" customWidth="1"/>
    <col min="7" max="7" width="9.1640625" style="76" bestFit="1" customWidth="1"/>
    <col min="8" max="8" width="10.1640625" style="76" bestFit="1" customWidth="1"/>
    <col min="9" max="9" width="9" style="72"/>
    <col min="10" max="16384" width="8.6640625" style="72"/>
  </cols>
  <sheetData>
    <row r="1" spans="1:8">
      <c r="A1" s="74" t="s">
        <v>60</v>
      </c>
      <c r="B1" s="74" t="s">
        <v>265</v>
      </c>
      <c r="C1" s="74" t="s">
        <v>264</v>
      </c>
      <c r="D1" s="74" t="s">
        <v>263</v>
      </c>
      <c r="E1" s="74" t="s">
        <v>262</v>
      </c>
      <c r="F1" s="74" t="s">
        <v>261</v>
      </c>
      <c r="G1" s="74" t="s">
        <v>266</v>
      </c>
      <c r="H1" s="74" t="s">
        <v>267</v>
      </c>
    </row>
    <row r="2" spans="1:8">
      <c r="A2" s="74">
        <v>2019</v>
      </c>
      <c r="B2" s="74" t="s">
        <v>138</v>
      </c>
      <c r="C2" s="74" t="s">
        <v>139</v>
      </c>
      <c r="D2" s="74" t="s">
        <v>67</v>
      </c>
      <c r="E2" s="84" t="s">
        <v>174</v>
      </c>
      <c r="F2" s="74">
        <v>500</v>
      </c>
      <c r="G2" s="73">
        <v>24.942855999999999</v>
      </c>
      <c r="H2" s="73">
        <v>55.370292999999997</v>
      </c>
    </row>
    <row r="3" spans="1:8">
      <c r="A3" s="74">
        <v>2015</v>
      </c>
      <c r="B3" s="74" t="s">
        <v>141</v>
      </c>
      <c r="C3" s="74" t="s">
        <v>61</v>
      </c>
      <c r="D3" s="74" t="s">
        <v>68</v>
      </c>
      <c r="E3" s="84" t="s">
        <v>177</v>
      </c>
      <c r="F3" s="74">
        <v>110</v>
      </c>
      <c r="G3" s="73">
        <v>25.176641</v>
      </c>
      <c r="H3" s="73">
        <v>55.751413999999997</v>
      </c>
    </row>
    <row r="4" spans="1:8">
      <c r="A4" s="74">
        <v>2017</v>
      </c>
      <c r="B4" s="74" t="s">
        <v>141</v>
      </c>
      <c r="C4" s="74" t="s">
        <v>61</v>
      </c>
      <c r="D4" s="74" t="s">
        <v>68</v>
      </c>
      <c r="E4" s="84" t="s">
        <v>178</v>
      </c>
      <c r="F4" s="74">
        <v>198</v>
      </c>
      <c r="G4" s="73">
        <v>25.176641</v>
      </c>
      <c r="H4" s="73">
        <v>55.751413999999997</v>
      </c>
    </row>
    <row r="5" spans="1:8">
      <c r="A5" s="74">
        <v>2015</v>
      </c>
      <c r="B5" s="74" t="s">
        <v>141</v>
      </c>
      <c r="C5" s="74" t="s">
        <v>61</v>
      </c>
      <c r="D5" s="74" t="s">
        <v>69</v>
      </c>
      <c r="E5" s="84" t="s">
        <v>176</v>
      </c>
      <c r="F5" s="74">
        <v>11</v>
      </c>
      <c r="G5" s="73">
        <v>25.176641</v>
      </c>
      <c r="H5" s="73">
        <v>55.751413999999997</v>
      </c>
    </row>
    <row r="6" spans="1:8">
      <c r="A6" s="74">
        <v>2016</v>
      </c>
      <c r="B6" s="74" t="s">
        <v>141</v>
      </c>
      <c r="C6" s="74" t="s">
        <v>61</v>
      </c>
      <c r="D6" s="74" t="s">
        <v>70</v>
      </c>
      <c r="E6" s="84" t="s">
        <v>187</v>
      </c>
      <c r="F6" s="74">
        <v>6</v>
      </c>
      <c r="G6" s="73">
        <v>25.176641</v>
      </c>
      <c r="H6" s="73">
        <v>55.751413999999997</v>
      </c>
    </row>
    <row r="7" spans="1:8">
      <c r="A7" s="74">
        <v>2014</v>
      </c>
      <c r="B7" s="74" t="s">
        <v>141</v>
      </c>
      <c r="C7" s="74" t="s">
        <v>61</v>
      </c>
      <c r="D7" s="74" t="s">
        <v>71</v>
      </c>
      <c r="E7" s="84" t="s">
        <v>186</v>
      </c>
      <c r="F7" s="74">
        <v>9</v>
      </c>
      <c r="G7" s="73">
        <v>25.176641</v>
      </c>
      <c r="H7" s="73">
        <v>55.751413999999997</v>
      </c>
    </row>
    <row r="8" spans="1:8">
      <c r="A8" s="74">
        <v>2016</v>
      </c>
      <c r="B8" s="74" t="s">
        <v>141</v>
      </c>
      <c r="C8" s="74" t="s">
        <v>61</v>
      </c>
      <c r="D8" s="74" t="s">
        <v>72</v>
      </c>
      <c r="E8" s="84" t="s">
        <v>175</v>
      </c>
      <c r="F8" s="74">
        <v>50</v>
      </c>
      <c r="G8" s="73">
        <v>25.176641</v>
      </c>
      <c r="H8" s="73">
        <v>55.751413999999997</v>
      </c>
    </row>
    <row r="9" spans="1:8">
      <c r="A9" s="74">
        <v>2016</v>
      </c>
      <c r="B9" s="74" t="s">
        <v>141</v>
      </c>
      <c r="C9" s="74" t="s">
        <v>61</v>
      </c>
      <c r="D9" s="74" t="s">
        <v>73</v>
      </c>
      <c r="E9" s="84" t="s">
        <v>188</v>
      </c>
      <c r="F9" s="74">
        <v>9</v>
      </c>
      <c r="G9" s="73">
        <v>25.176641</v>
      </c>
      <c r="H9" s="73">
        <v>55.751413999999997</v>
      </c>
    </row>
    <row r="10" spans="1:8">
      <c r="A10" s="74">
        <v>2016</v>
      </c>
      <c r="B10" s="74" t="s">
        <v>141</v>
      </c>
      <c r="C10" s="74" t="s">
        <v>61</v>
      </c>
      <c r="D10" s="74" t="s">
        <v>74</v>
      </c>
      <c r="E10" s="84" t="s">
        <v>189</v>
      </c>
      <c r="F10" s="74">
        <v>9</v>
      </c>
      <c r="G10" s="73">
        <v>25.176641</v>
      </c>
      <c r="H10" s="73">
        <v>55.751413999999997</v>
      </c>
    </row>
    <row r="11" spans="1:8">
      <c r="A11" s="74">
        <v>2017</v>
      </c>
      <c r="B11" s="74" t="s">
        <v>141</v>
      </c>
      <c r="C11" s="74" t="s">
        <v>61</v>
      </c>
      <c r="D11" s="74" t="s">
        <v>257</v>
      </c>
      <c r="E11" s="84" t="s">
        <v>179</v>
      </c>
      <c r="F11" s="74">
        <v>15</v>
      </c>
      <c r="G11" s="73">
        <v>25.176641</v>
      </c>
      <c r="H11" s="73">
        <v>55.751413999999997</v>
      </c>
    </row>
    <row r="12" spans="1:8">
      <c r="A12" s="74">
        <v>2017</v>
      </c>
      <c r="B12" s="74" t="s">
        <v>141</v>
      </c>
      <c r="C12" s="74" t="s">
        <v>61</v>
      </c>
      <c r="D12" s="74" t="s">
        <v>140</v>
      </c>
      <c r="E12" s="84" t="s">
        <v>180</v>
      </c>
      <c r="F12" s="74">
        <v>32</v>
      </c>
      <c r="G12" s="73">
        <v>25.176641</v>
      </c>
      <c r="H12" s="73">
        <v>55.751413999999997</v>
      </c>
    </row>
    <row r="13" spans="1:8">
      <c r="A13" s="74">
        <v>2017</v>
      </c>
      <c r="B13" s="74" t="s">
        <v>141</v>
      </c>
      <c r="C13" s="74" t="s">
        <v>61</v>
      </c>
      <c r="D13" s="74" t="s">
        <v>75</v>
      </c>
      <c r="E13" s="84" t="s">
        <v>183</v>
      </c>
      <c r="F13" s="74">
        <v>5</v>
      </c>
      <c r="G13" s="73">
        <v>25.176641</v>
      </c>
      <c r="H13" s="73">
        <v>55.751413999999997</v>
      </c>
    </row>
    <row r="14" spans="1:8">
      <c r="A14" s="74">
        <v>2017</v>
      </c>
      <c r="B14" s="74" t="s">
        <v>141</v>
      </c>
      <c r="C14" s="74" t="s">
        <v>61</v>
      </c>
      <c r="D14" s="74" t="s">
        <v>76</v>
      </c>
      <c r="E14" s="84" t="s">
        <v>185</v>
      </c>
      <c r="F14" s="74">
        <v>3</v>
      </c>
      <c r="G14" s="73">
        <v>25.176641</v>
      </c>
      <c r="H14" s="73">
        <v>55.751413999999997</v>
      </c>
    </row>
    <row r="15" spans="1:8">
      <c r="A15" s="74">
        <v>2018</v>
      </c>
      <c r="B15" s="74" t="s">
        <v>141</v>
      </c>
      <c r="C15" s="74" t="s">
        <v>61</v>
      </c>
      <c r="D15" s="74" t="s">
        <v>157</v>
      </c>
      <c r="E15" s="84" t="s">
        <v>181</v>
      </c>
      <c r="F15" s="74">
        <v>168</v>
      </c>
      <c r="G15" s="73">
        <v>25.176641</v>
      </c>
      <c r="H15" s="73">
        <v>55.751413999999997</v>
      </c>
    </row>
    <row r="16" spans="1:8">
      <c r="A16" s="74">
        <v>2018</v>
      </c>
      <c r="B16" s="74" t="s">
        <v>141</v>
      </c>
      <c r="C16" s="74" t="s">
        <v>61</v>
      </c>
      <c r="D16" s="74" t="s">
        <v>142</v>
      </c>
      <c r="E16" s="84" t="s">
        <v>184</v>
      </c>
      <c r="F16" s="74">
        <v>56</v>
      </c>
      <c r="G16" s="73">
        <v>25.176641</v>
      </c>
      <c r="H16" s="73">
        <v>55.751413999999997</v>
      </c>
    </row>
    <row r="17" spans="1:8">
      <c r="A17" s="74">
        <v>2019</v>
      </c>
      <c r="B17" s="74" t="s">
        <v>141</v>
      </c>
      <c r="C17" s="74" t="s">
        <v>61</v>
      </c>
      <c r="D17" s="74" t="s">
        <v>151</v>
      </c>
      <c r="E17" s="84" t="s">
        <v>182</v>
      </c>
      <c r="F17" s="74">
        <v>264</v>
      </c>
      <c r="G17" s="73">
        <v>25.176641</v>
      </c>
      <c r="H17" s="73">
        <v>55.751413999999997</v>
      </c>
    </row>
    <row r="18" spans="1:8">
      <c r="A18" s="74">
        <v>2014</v>
      </c>
      <c r="B18" s="74" t="s">
        <v>64</v>
      </c>
      <c r="C18" s="74" t="s">
        <v>62</v>
      </c>
      <c r="D18" s="74" t="s">
        <v>77</v>
      </c>
      <c r="E18" s="84" t="s">
        <v>163</v>
      </c>
      <c r="F18" s="74">
        <v>32</v>
      </c>
      <c r="G18" s="73">
        <v>25.402217</v>
      </c>
      <c r="H18" s="73">
        <v>55.525883</v>
      </c>
    </row>
    <row r="19" spans="1:8">
      <c r="A19" s="74">
        <v>2010</v>
      </c>
      <c r="B19" s="74" t="s">
        <v>64</v>
      </c>
      <c r="C19" s="74" t="s">
        <v>62</v>
      </c>
      <c r="D19" s="74" t="s">
        <v>77</v>
      </c>
      <c r="E19" s="84" t="s">
        <v>166</v>
      </c>
      <c r="F19" s="74">
        <v>17</v>
      </c>
      <c r="G19" s="73">
        <v>25.402217</v>
      </c>
      <c r="H19" s="73">
        <v>55.525883</v>
      </c>
    </row>
    <row r="20" spans="1:8">
      <c r="A20" s="74">
        <v>2016</v>
      </c>
      <c r="B20" s="74" t="s">
        <v>64</v>
      </c>
      <c r="C20" s="74" t="s">
        <v>62</v>
      </c>
      <c r="D20" s="74" t="s">
        <v>78</v>
      </c>
      <c r="E20" s="84" t="s">
        <v>164</v>
      </c>
      <c r="F20" s="74">
        <v>47</v>
      </c>
      <c r="G20" s="73">
        <v>25.402217</v>
      </c>
      <c r="H20" s="73">
        <v>55.525883</v>
      </c>
    </row>
    <row r="21" spans="1:8">
      <c r="A21" s="74">
        <v>2009</v>
      </c>
      <c r="B21" s="74" t="s">
        <v>64</v>
      </c>
      <c r="C21" s="74" t="s">
        <v>62</v>
      </c>
      <c r="D21" s="74" t="s">
        <v>78</v>
      </c>
      <c r="E21" s="84" t="s">
        <v>163</v>
      </c>
      <c r="F21" s="74">
        <v>30</v>
      </c>
      <c r="G21" s="73">
        <v>25.402217</v>
      </c>
      <c r="H21" s="73">
        <v>55.525883</v>
      </c>
    </row>
    <row r="22" spans="1:8">
      <c r="A22" s="74">
        <v>2017</v>
      </c>
      <c r="B22" s="74" t="s">
        <v>64</v>
      </c>
      <c r="C22" s="74" t="s">
        <v>62</v>
      </c>
      <c r="D22" s="74" t="s">
        <v>149</v>
      </c>
      <c r="E22" s="84" t="s">
        <v>162</v>
      </c>
      <c r="F22" s="74">
        <v>123</v>
      </c>
      <c r="G22" s="73">
        <v>25.402217</v>
      </c>
      <c r="H22" s="73">
        <v>55.525883</v>
      </c>
    </row>
    <row r="23" spans="1:8">
      <c r="A23" s="74">
        <v>2018</v>
      </c>
      <c r="B23" s="74" t="s">
        <v>64</v>
      </c>
      <c r="C23" s="74" t="s">
        <v>62</v>
      </c>
      <c r="D23" s="74" t="s">
        <v>150</v>
      </c>
      <c r="E23" s="84" t="s">
        <v>161</v>
      </c>
      <c r="F23" s="74">
        <v>230</v>
      </c>
      <c r="G23" s="73">
        <v>25.402217</v>
      </c>
      <c r="H23" s="73">
        <v>55.525883</v>
      </c>
    </row>
    <row r="24" spans="1:8">
      <c r="A24" s="74">
        <v>2016</v>
      </c>
      <c r="B24" s="74" t="s">
        <v>64</v>
      </c>
      <c r="C24" s="74" t="s">
        <v>62</v>
      </c>
      <c r="D24" s="74" t="s">
        <v>143</v>
      </c>
      <c r="E24" s="84" t="s">
        <v>165</v>
      </c>
      <c r="F24" s="74">
        <v>24</v>
      </c>
      <c r="G24" s="73">
        <v>25.402217</v>
      </c>
      <c r="H24" s="73">
        <v>55.525883</v>
      </c>
    </row>
    <row r="25" spans="1:8">
      <c r="A25" s="74">
        <v>2015</v>
      </c>
      <c r="B25" s="74" t="s">
        <v>144</v>
      </c>
      <c r="C25" s="74" t="s">
        <v>145</v>
      </c>
      <c r="D25" s="74" t="s">
        <v>79</v>
      </c>
      <c r="E25" s="84" t="s">
        <v>168</v>
      </c>
      <c r="F25" s="74">
        <v>7</v>
      </c>
      <c r="G25" s="73">
        <v>25.486566</v>
      </c>
      <c r="H25" s="73">
        <v>55.743879</v>
      </c>
    </row>
    <row r="26" spans="1:8">
      <c r="A26" s="74">
        <v>2014</v>
      </c>
      <c r="B26" s="74" t="s">
        <v>144</v>
      </c>
      <c r="C26" s="74" t="s">
        <v>145</v>
      </c>
      <c r="D26" s="74" t="s">
        <v>79</v>
      </c>
      <c r="E26" s="84" t="s">
        <v>168</v>
      </c>
      <c r="F26" s="74">
        <v>30</v>
      </c>
      <c r="G26" s="73">
        <v>25.486566</v>
      </c>
      <c r="H26" s="73">
        <v>55.743879</v>
      </c>
    </row>
    <row r="27" spans="1:8">
      <c r="A27" s="74">
        <v>2015</v>
      </c>
      <c r="B27" s="74" t="s">
        <v>144</v>
      </c>
      <c r="C27" s="74" t="s">
        <v>145</v>
      </c>
      <c r="D27" s="74" t="s">
        <v>80</v>
      </c>
      <c r="E27" s="84" t="s">
        <v>173</v>
      </c>
      <c r="F27" s="74">
        <v>10</v>
      </c>
      <c r="G27" s="73">
        <v>25.486566</v>
      </c>
      <c r="H27" s="73">
        <v>55.743879</v>
      </c>
    </row>
    <row r="28" spans="1:8">
      <c r="A28" s="74">
        <v>2014</v>
      </c>
      <c r="B28" s="74" t="s">
        <v>144</v>
      </c>
      <c r="C28" s="74" t="s">
        <v>145</v>
      </c>
      <c r="D28" s="74" t="s">
        <v>81</v>
      </c>
      <c r="E28" s="84" t="s">
        <v>171</v>
      </c>
      <c r="F28" s="74">
        <v>10</v>
      </c>
      <c r="G28" s="73">
        <v>25.486566</v>
      </c>
      <c r="H28" s="73">
        <v>55.743879</v>
      </c>
    </row>
    <row r="29" spans="1:8">
      <c r="A29" s="74">
        <v>2016</v>
      </c>
      <c r="B29" s="74" t="s">
        <v>144</v>
      </c>
      <c r="C29" s="74" t="s">
        <v>145</v>
      </c>
      <c r="D29" s="74" t="s">
        <v>82</v>
      </c>
      <c r="E29" s="84" t="s">
        <v>167</v>
      </c>
      <c r="F29" s="74">
        <v>50</v>
      </c>
      <c r="G29" s="73">
        <v>25.486566</v>
      </c>
      <c r="H29" s="73">
        <v>55.743879</v>
      </c>
    </row>
    <row r="30" spans="1:8">
      <c r="A30" s="74">
        <v>2017</v>
      </c>
      <c r="B30" s="74" t="s">
        <v>144</v>
      </c>
      <c r="C30" s="74" t="s">
        <v>145</v>
      </c>
      <c r="D30" s="74" t="s">
        <v>156</v>
      </c>
      <c r="E30" s="84" t="s">
        <v>170</v>
      </c>
      <c r="F30" s="74">
        <v>45</v>
      </c>
      <c r="G30" s="73">
        <v>25.486566</v>
      </c>
      <c r="H30" s="73">
        <v>55.743879</v>
      </c>
    </row>
    <row r="31" spans="1:8">
      <c r="A31" s="74">
        <v>2018</v>
      </c>
      <c r="B31" s="74" t="s">
        <v>144</v>
      </c>
      <c r="C31" s="74" t="s">
        <v>145</v>
      </c>
      <c r="D31" s="74" t="s">
        <v>154</v>
      </c>
      <c r="E31" s="84" t="s">
        <v>172</v>
      </c>
      <c r="F31" s="74">
        <v>86</v>
      </c>
      <c r="G31" s="73">
        <v>25.486566</v>
      </c>
      <c r="H31" s="73">
        <v>55.743879</v>
      </c>
    </row>
    <row r="32" spans="1:8">
      <c r="A32" s="74">
        <v>2018</v>
      </c>
      <c r="B32" s="74" t="s">
        <v>144</v>
      </c>
      <c r="C32" s="74" t="s">
        <v>145</v>
      </c>
      <c r="D32" s="74" t="s">
        <v>155</v>
      </c>
      <c r="E32" s="84" t="s">
        <v>169</v>
      </c>
      <c r="F32" s="74">
        <v>36</v>
      </c>
      <c r="G32" s="73">
        <v>25.486566</v>
      </c>
      <c r="H32" s="73">
        <v>55.743879</v>
      </c>
    </row>
    <row r="33" spans="1:8">
      <c r="A33" s="74">
        <v>2015</v>
      </c>
      <c r="B33" s="74" t="s">
        <v>146</v>
      </c>
      <c r="C33" s="74" t="s">
        <v>147</v>
      </c>
      <c r="D33" s="74" t="s">
        <v>83</v>
      </c>
      <c r="E33" s="84" t="s">
        <v>190</v>
      </c>
      <c r="F33" s="74">
        <v>10</v>
      </c>
      <c r="G33" s="73">
        <v>25.673954999999999</v>
      </c>
      <c r="H33" s="73">
        <v>56.007466999999998</v>
      </c>
    </row>
    <row r="34" spans="1:8">
      <c r="A34" s="74">
        <v>2015</v>
      </c>
      <c r="B34" s="74" t="s">
        <v>146</v>
      </c>
      <c r="C34" s="74" t="s">
        <v>147</v>
      </c>
      <c r="D34" s="74" t="s">
        <v>84</v>
      </c>
      <c r="E34" s="84" t="s">
        <v>192</v>
      </c>
      <c r="F34" s="74">
        <v>35</v>
      </c>
      <c r="G34" s="73">
        <v>25.673954999999999</v>
      </c>
      <c r="H34" s="73">
        <v>56.007466999999998</v>
      </c>
    </row>
    <row r="35" spans="1:8">
      <c r="A35" s="74">
        <v>2015</v>
      </c>
      <c r="B35" s="74" t="s">
        <v>146</v>
      </c>
      <c r="C35" s="74" t="s">
        <v>147</v>
      </c>
      <c r="D35" s="74" t="s">
        <v>85</v>
      </c>
      <c r="E35" s="84" t="s">
        <v>193</v>
      </c>
      <c r="F35" s="74">
        <v>28</v>
      </c>
      <c r="G35" s="73">
        <v>25.673954999999999</v>
      </c>
      <c r="H35" s="73">
        <v>56.007466999999998</v>
      </c>
    </row>
    <row r="36" spans="1:8">
      <c r="A36" s="74">
        <v>2015</v>
      </c>
      <c r="B36" s="74" t="s">
        <v>146</v>
      </c>
      <c r="C36" s="74" t="s">
        <v>147</v>
      </c>
      <c r="D36" s="74" t="s">
        <v>86</v>
      </c>
      <c r="E36" s="84" t="s">
        <v>194</v>
      </c>
      <c r="F36" s="74">
        <v>100</v>
      </c>
      <c r="G36" s="73">
        <v>25.673954999999999</v>
      </c>
      <c r="H36" s="73">
        <v>56.007466999999998</v>
      </c>
    </row>
    <row r="37" spans="1:8">
      <c r="A37" s="74">
        <v>2015</v>
      </c>
      <c r="B37" s="74" t="s">
        <v>146</v>
      </c>
      <c r="C37" s="74" t="s">
        <v>147</v>
      </c>
      <c r="D37" s="74" t="s">
        <v>87</v>
      </c>
      <c r="E37" s="84" t="s">
        <v>195</v>
      </c>
      <c r="F37" s="74">
        <v>28</v>
      </c>
      <c r="G37" s="73">
        <v>25.673954999999999</v>
      </c>
      <c r="H37" s="73">
        <v>56.007466999999998</v>
      </c>
    </row>
    <row r="38" spans="1:8">
      <c r="A38" s="74">
        <v>2015</v>
      </c>
      <c r="B38" s="74" t="s">
        <v>146</v>
      </c>
      <c r="C38" s="74" t="s">
        <v>147</v>
      </c>
      <c r="D38" s="74" t="s">
        <v>88</v>
      </c>
      <c r="E38" s="84" t="s">
        <v>196</v>
      </c>
      <c r="F38" s="74">
        <v>20</v>
      </c>
      <c r="G38" s="73">
        <v>25.673954999999999</v>
      </c>
      <c r="H38" s="73">
        <v>56.007466999999998</v>
      </c>
    </row>
    <row r="39" spans="1:8">
      <c r="A39" s="74">
        <v>2015</v>
      </c>
      <c r="B39" s="74" t="s">
        <v>146</v>
      </c>
      <c r="C39" s="74" t="s">
        <v>147</v>
      </c>
      <c r="D39" s="74" t="s">
        <v>89</v>
      </c>
      <c r="E39" s="84" t="s">
        <v>197</v>
      </c>
      <c r="F39" s="74">
        <v>5</v>
      </c>
      <c r="G39" s="73">
        <v>25.673954999999999</v>
      </c>
      <c r="H39" s="73">
        <v>56.007466999999998</v>
      </c>
    </row>
    <row r="40" spans="1:8">
      <c r="A40" s="74">
        <v>2015</v>
      </c>
      <c r="B40" s="74" t="s">
        <v>146</v>
      </c>
      <c r="C40" s="74" t="s">
        <v>147</v>
      </c>
      <c r="D40" s="74" t="s">
        <v>90</v>
      </c>
      <c r="E40" s="84" t="s">
        <v>198</v>
      </c>
      <c r="F40" s="74">
        <v>61</v>
      </c>
      <c r="G40" s="73">
        <v>25.673954999999999</v>
      </c>
      <c r="H40" s="73">
        <v>56.007466999999998</v>
      </c>
    </row>
    <row r="41" spans="1:8">
      <c r="A41" s="74">
        <v>2015</v>
      </c>
      <c r="B41" s="74" t="s">
        <v>146</v>
      </c>
      <c r="C41" s="74" t="s">
        <v>147</v>
      </c>
      <c r="D41" s="74" t="s">
        <v>91</v>
      </c>
      <c r="E41" s="84" t="s">
        <v>191</v>
      </c>
      <c r="F41" s="74">
        <v>2</v>
      </c>
      <c r="G41" s="73">
        <v>25.673954999999999</v>
      </c>
      <c r="H41" s="73">
        <v>56.007466999999998</v>
      </c>
    </row>
    <row r="42" spans="1:8">
      <c r="A42" s="74">
        <v>2015</v>
      </c>
      <c r="B42" s="74" t="s">
        <v>146</v>
      </c>
      <c r="C42" s="74" t="s">
        <v>147</v>
      </c>
      <c r="D42" s="74" t="s">
        <v>92</v>
      </c>
      <c r="E42" s="84" t="s">
        <v>199</v>
      </c>
      <c r="F42" s="74">
        <v>3</v>
      </c>
      <c r="G42" s="73">
        <v>25.673954999999999</v>
      </c>
      <c r="H42" s="73">
        <v>56.007466999999998</v>
      </c>
    </row>
    <row r="43" spans="1:8">
      <c r="A43" s="74">
        <v>2017</v>
      </c>
      <c r="B43" s="74" t="s">
        <v>146</v>
      </c>
      <c r="C43" s="74" t="s">
        <v>147</v>
      </c>
      <c r="D43" s="74" t="s">
        <v>92</v>
      </c>
      <c r="E43" s="84" t="s">
        <v>200</v>
      </c>
      <c r="F43" s="74">
        <v>13</v>
      </c>
      <c r="G43" s="73">
        <v>25.673954999999999</v>
      </c>
      <c r="H43" s="73">
        <v>56.007466999999998</v>
      </c>
    </row>
    <row r="44" spans="1:8">
      <c r="A44" s="74">
        <v>2014</v>
      </c>
      <c r="B44" s="74" t="s">
        <v>146</v>
      </c>
      <c r="C44" s="74" t="s">
        <v>147</v>
      </c>
      <c r="D44" s="74" t="s">
        <v>93</v>
      </c>
      <c r="E44" s="84" t="s">
        <v>201</v>
      </c>
      <c r="F44" s="74">
        <v>60</v>
      </c>
      <c r="G44" s="73">
        <v>25.673954999999999</v>
      </c>
      <c r="H44" s="73">
        <v>56.007466999999998</v>
      </c>
    </row>
    <row r="45" spans="1:8">
      <c r="A45" s="74">
        <v>2014</v>
      </c>
      <c r="B45" s="74" t="s">
        <v>146</v>
      </c>
      <c r="C45" s="74" t="s">
        <v>147</v>
      </c>
      <c r="D45" s="74" t="s">
        <v>94</v>
      </c>
      <c r="E45" s="84" t="s">
        <v>253</v>
      </c>
      <c r="F45" s="74">
        <v>38</v>
      </c>
      <c r="G45" s="73">
        <v>25.673954999999999</v>
      </c>
      <c r="H45" s="73">
        <v>56.007466999999998</v>
      </c>
    </row>
    <row r="46" spans="1:8">
      <c r="A46" s="74">
        <v>2013</v>
      </c>
      <c r="B46" s="74" t="s">
        <v>146</v>
      </c>
      <c r="C46" s="74" t="s">
        <v>147</v>
      </c>
      <c r="D46" s="74" t="s">
        <v>95</v>
      </c>
      <c r="E46" s="84" t="s">
        <v>202</v>
      </c>
      <c r="F46" s="74">
        <v>30</v>
      </c>
      <c r="G46" s="73">
        <v>25.673954999999999</v>
      </c>
      <c r="H46" s="73">
        <v>56.007466999999998</v>
      </c>
    </row>
    <row r="47" spans="1:8">
      <c r="A47" s="74">
        <v>2014</v>
      </c>
      <c r="B47" s="74" t="s">
        <v>146</v>
      </c>
      <c r="C47" s="74" t="s">
        <v>147</v>
      </c>
      <c r="D47" s="74" t="s">
        <v>96</v>
      </c>
      <c r="E47" s="84" t="s">
        <v>203</v>
      </c>
      <c r="F47" s="74">
        <v>17</v>
      </c>
      <c r="G47" s="73">
        <v>25.673954999999999</v>
      </c>
      <c r="H47" s="73">
        <v>56.007466999999998</v>
      </c>
    </row>
    <row r="48" spans="1:8">
      <c r="A48" s="74">
        <v>2014</v>
      </c>
      <c r="B48" s="74" t="s">
        <v>146</v>
      </c>
      <c r="C48" s="74" t="s">
        <v>147</v>
      </c>
      <c r="D48" s="74" t="s">
        <v>97</v>
      </c>
      <c r="E48" s="84" t="s">
        <v>207</v>
      </c>
      <c r="F48" s="74">
        <v>9</v>
      </c>
      <c r="G48" s="73">
        <v>25.673954999999999</v>
      </c>
      <c r="H48" s="73">
        <v>56.007466999999998</v>
      </c>
    </row>
    <row r="49" spans="1:8">
      <c r="A49" s="74">
        <v>2013</v>
      </c>
      <c r="B49" s="74" t="s">
        <v>146</v>
      </c>
      <c r="C49" s="74" t="s">
        <v>147</v>
      </c>
      <c r="D49" s="74" t="s">
        <v>98</v>
      </c>
      <c r="E49" s="84" t="s">
        <v>204</v>
      </c>
      <c r="F49" s="74">
        <v>26</v>
      </c>
      <c r="G49" s="73">
        <v>25.673954999999999</v>
      </c>
      <c r="H49" s="73">
        <v>56.007466999999998</v>
      </c>
    </row>
    <row r="50" spans="1:8">
      <c r="A50" s="74">
        <v>2013</v>
      </c>
      <c r="B50" s="74" t="s">
        <v>146</v>
      </c>
      <c r="C50" s="74" t="s">
        <v>147</v>
      </c>
      <c r="D50" s="74" t="s">
        <v>99</v>
      </c>
      <c r="E50" s="84" t="s">
        <v>205</v>
      </c>
      <c r="F50" s="74">
        <v>62</v>
      </c>
      <c r="G50" s="73">
        <v>25.673954999999999</v>
      </c>
      <c r="H50" s="73">
        <v>56.007466999999998</v>
      </c>
    </row>
    <row r="51" spans="1:8">
      <c r="A51" s="74">
        <v>2014</v>
      </c>
      <c r="B51" s="74" t="s">
        <v>146</v>
      </c>
      <c r="C51" s="74" t="s">
        <v>147</v>
      </c>
      <c r="D51" s="74" t="s">
        <v>100</v>
      </c>
      <c r="E51" s="84" t="s">
        <v>206</v>
      </c>
      <c r="F51" s="74">
        <v>24</v>
      </c>
      <c r="G51" s="73">
        <v>25.673954999999999</v>
      </c>
      <c r="H51" s="73">
        <v>56.007466999999998</v>
      </c>
    </row>
    <row r="52" spans="1:8">
      <c r="A52" s="74">
        <v>2016</v>
      </c>
      <c r="B52" s="74" t="s">
        <v>146</v>
      </c>
      <c r="C52" s="74" t="s">
        <v>147</v>
      </c>
      <c r="D52" s="74" t="s">
        <v>101</v>
      </c>
      <c r="E52" s="84" t="s">
        <v>208</v>
      </c>
      <c r="F52" s="74">
        <v>10</v>
      </c>
      <c r="G52" s="73">
        <v>25.673954999999999</v>
      </c>
      <c r="H52" s="73">
        <v>56.007466999999998</v>
      </c>
    </row>
    <row r="53" spans="1:8">
      <c r="A53" s="74">
        <v>2016</v>
      </c>
      <c r="B53" s="74" t="s">
        <v>146</v>
      </c>
      <c r="C53" s="74" t="s">
        <v>147</v>
      </c>
      <c r="D53" s="74" t="s">
        <v>102</v>
      </c>
      <c r="E53" s="84" t="s">
        <v>209</v>
      </c>
      <c r="F53" s="74">
        <v>11</v>
      </c>
      <c r="G53" s="73">
        <v>25.673954999999999</v>
      </c>
      <c r="H53" s="73">
        <v>56.007466999999998</v>
      </c>
    </row>
    <row r="54" spans="1:8">
      <c r="A54" s="74">
        <v>2016</v>
      </c>
      <c r="B54" s="74" t="s">
        <v>146</v>
      </c>
      <c r="C54" s="74" t="s">
        <v>147</v>
      </c>
      <c r="D54" s="74" t="s">
        <v>103</v>
      </c>
      <c r="E54" s="84" t="s">
        <v>210</v>
      </c>
      <c r="F54" s="74">
        <v>33</v>
      </c>
      <c r="G54" s="73">
        <v>25.673954999999999</v>
      </c>
      <c r="H54" s="73">
        <v>56.007466999999998</v>
      </c>
    </row>
    <row r="55" spans="1:8">
      <c r="A55" s="74">
        <v>2016</v>
      </c>
      <c r="B55" s="74" t="s">
        <v>146</v>
      </c>
      <c r="C55" s="74" t="s">
        <v>147</v>
      </c>
      <c r="D55" s="74" t="s">
        <v>104</v>
      </c>
      <c r="E55" s="84" t="s">
        <v>211</v>
      </c>
      <c r="F55" s="74">
        <v>32</v>
      </c>
      <c r="G55" s="73">
        <v>25.673954999999999</v>
      </c>
      <c r="H55" s="73">
        <v>56.007466999999998</v>
      </c>
    </row>
    <row r="56" spans="1:8">
      <c r="A56" s="74">
        <v>2016</v>
      </c>
      <c r="B56" s="74" t="s">
        <v>146</v>
      </c>
      <c r="C56" s="74" t="s">
        <v>147</v>
      </c>
      <c r="D56" s="74" t="s">
        <v>105</v>
      </c>
      <c r="E56" s="84" t="s">
        <v>218</v>
      </c>
      <c r="F56" s="74">
        <v>20</v>
      </c>
      <c r="G56" s="73">
        <v>25.673954999999999</v>
      </c>
      <c r="H56" s="73">
        <v>56.007466999999998</v>
      </c>
    </row>
    <row r="57" spans="1:8">
      <c r="A57" s="74">
        <v>2016</v>
      </c>
      <c r="B57" s="74" t="s">
        <v>146</v>
      </c>
      <c r="C57" s="74" t="s">
        <v>147</v>
      </c>
      <c r="D57" s="74" t="s">
        <v>106</v>
      </c>
      <c r="E57" s="84" t="s">
        <v>212</v>
      </c>
      <c r="F57" s="74">
        <v>22</v>
      </c>
      <c r="G57" s="73">
        <v>25.673954999999999</v>
      </c>
      <c r="H57" s="73">
        <v>56.007466999999998</v>
      </c>
    </row>
    <row r="58" spans="1:8">
      <c r="A58" s="74">
        <v>2016</v>
      </c>
      <c r="B58" s="74" t="s">
        <v>146</v>
      </c>
      <c r="C58" s="74" t="s">
        <v>147</v>
      </c>
      <c r="D58" s="74" t="s">
        <v>107</v>
      </c>
      <c r="E58" s="84" t="s">
        <v>213</v>
      </c>
      <c r="F58" s="74">
        <v>20</v>
      </c>
      <c r="G58" s="73">
        <v>25.673954999999999</v>
      </c>
      <c r="H58" s="73">
        <v>56.007466999999998</v>
      </c>
    </row>
    <row r="59" spans="1:8">
      <c r="A59" s="74">
        <v>2016</v>
      </c>
      <c r="B59" s="74" t="s">
        <v>146</v>
      </c>
      <c r="C59" s="74" t="s">
        <v>147</v>
      </c>
      <c r="D59" s="74" t="s">
        <v>108</v>
      </c>
      <c r="E59" s="84" t="s">
        <v>214</v>
      </c>
      <c r="F59" s="74">
        <v>15</v>
      </c>
      <c r="G59" s="73">
        <v>25.673954999999999</v>
      </c>
      <c r="H59" s="73">
        <v>56.007466999999998</v>
      </c>
    </row>
    <row r="60" spans="1:8">
      <c r="A60" s="74">
        <v>2016</v>
      </c>
      <c r="B60" s="74" t="s">
        <v>146</v>
      </c>
      <c r="C60" s="74" t="s">
        <v>147</v>
      </c>
      <c r="D60" s="74" t="s">
        <v>109</v>
      </c>
      <c r="E60" s="84" t="s">
        <v>219</v>
      </c>
      <c r="F60" s="74">
        <v>27</v>
      </c>
      <c r="G60" s="73">
        <v>25.673954999999999</v>
      </c>
      <c r="H60" s="73">
        <v>56.007466999999998</v>
      </c>
    </row>
    <row r="61" spans="1:8">
      <c r="A61" s="74">
        <v>2017</v>
      </c>
      <c r="B61" s="74" t="s">
        <v>146</v>
      </c>
      <c r="C61" s="74" t="s">
        <v>147</v>
      </c>
      <c r="D61" s="74" t="s">
        <v>110</v>
      </c>
      <c r="E61" s="84" t="s">
        <v>220</v>
      </c>
      <c r="F61" s="74">
        <v>45</v>
      </c>
      <c r="G61" s="73">
        <v>25.673954999999999</v>
      </c>
      <c r="H61" s="73">
        <v>56.007466999999998</v>
      </c>
    </row>
    <row r="62" spans="1:8">
      <c r="A62" s="74">
        <v>2017</v>
      </c>
      <c r="B62" s="74" t="s">
        <v>146</v>
      </c>
      <c r="C62" s="74" t="s">
        <v>147</v>
      </c>
      <c r="D62" s="74" t="s">
        <v>84</v>
      </c>
      <c r="E62" s="84" t="s">
        <v>215</v>
      </c>
      <c r="F62" s="74">
        <v>12</v>
      </c>
      <c r="G62" s="73">
        <v>25.673954999999999</v>
      </c>
      <c r="H62" s="73">
        <v>56.007466999999998</v>
      </c>
    </row>
    <row r="63" spans="1:8">
      <c r="A63" s="74">
        <v>2017</v>
      </c>
      <c r="B63" s="74" t="s">
        <v>146</v>
      </c>
      <c r="C63" s="74" t="s">
        <v>147</v>
      </c>
      <c r="D63" s="74" t="s">
        <v>94</v>
      </c>
      <c r="E63" s="84" t="s">
        <v>216</v>
      </c>
      <c r="F63" s="74">
        <v>12</v>
      </c>
      <c r="G63" s="73">
        <v>25.673954999999999</v>
      </c>
      <c r="H63" s="73">
        <v>56.007466999999998</v>
      </c>
    </row>
    <row r="64" spans="1:8">
      <c r="A64" s="74">
        <v>2018</v>
      </c>
      <c r="B64" s="74" t="s">
        <v>146</v>
      </c>
      <c r="C64" s="74" t="s">
        <v>147</v>
      </c>
      <c r="D64" s="74" t="s">
        <v>111</v>
      </c>
      <c r="E64" s="84" t="s">
        <v>217</v>
      </c>
      <c r="F64" s="74">
        <v>26</v>
      </c>
      <c r="G64" s="73">
        <v>25.673954999999999</v>
      </c>
      <c r="H64" s="73">
        <v>56.007466999999998</v>
      </c>
    </row>
    <row r="65" spans="1:8">
      <c r="A65" s="74">
        <v>2018</v>
      </c>
      <c r="B65" s="74" t="s">
        <v>146</v>
      </c>
      <c r="C65" s="74" t="s">
        <v>147</v>
      </c>
      <c r="D65" s="74" t="s">
        <v>112</v>
      </c>
      <c r="E65" s="84" t="s">
        <v>221</v>
      </c>
      <c r="F65" s="74">
        <v>5</v>
      </c>
      <c r="G65" s="73">
        <v>25.673954999999999</v>
      </c>
      <c r="H65" s="73">
        <v>56.007466999999998</v>
      </c>
    </row>
    <row r="66" spans="1:8">
      <c r="A66" s="74">
        <v>2018</v>
      </c>
      <c r="B66" s="74" t="s">
        <v>146</v>
      </c>
      <c r="C66" s="74" t="s">
        <v>147</v>
      </c>
      <c r="D66" s="74" t="s">
        <v>113</v>
      </c>
      <c r="E66" s="84" t="s">
        <v>222</v>
      </c>
      <c r="F66" s="74">
        <v>38</v>
      </c>
      <c r="G66" s="73">
        <v>25.673954999999999</v>
      </c>
      <c r="H66" s="73">
        <v>56.007466999999998</v>
      </c>
    </row>
    <row r="67" spans="1:8">
      <c r="A67" s="74">
        <v>2011</v>
      </c>
      <c r="B67" s="74" t="s">
        <v>146</v>
      </c>
      <c r="C67" s="74" t="s">
        <v>147</v>
      </c>
      <c r="D67" s="74" t="s">
        <v>113</v>
      </c>
      <c r="E67" s="84" t="s">
        <v>223</v>
      </c>
      <c r="F67" s="74">
        <v>30</v>
      </c>
      <c r="G67" s="73">
        <v>25.673954999999999</v>
      </c>
      <c r="H67" s="73">
        <v>56.007466999999998</v>
      </c>
    </row>
    <row r="68" spans="1:8">
      <c r="A68" s="74">
        <v>2011</v>
      </c>
      <c r="B68" s="74" t="s">
        <v>146</v>
      </c>
      <c r="C68" s="74" t="s">
        <v>147</v>
      </c>
      <c r="D68" s="74" t="s">
        <v>114</v>
      </c>
      <c r="E68" s="84" t="s">
        <v>252</v>
      </c>
      <c r="F68" s="74">
        <v>30</v>
      </c>
      <c r="G68" s="73">
        <v>25.673954999999999</v>
      </c>
      <c r="H68" s="73">
        <v>56.007466999999998</v>
      </c>
    </row>
    <row r="69" spans="1:8">
      <c r="A69" s="74">
        <v>2010</v>
      </c>
      <c r="B69" s="74" t="s">
        <v>146</v>
      </c>
      <c r="C69" s="74" t="s">
        <v>147</v>
      </c>
      <c r="D69" s="74" t="s">
        <v>115</v>
      </c>
      <c r="E69" s="84" t="s">
        <v>239</v>
      </c>
      <c r="F69" s="74">
        <v>10</v>
      </c>
      <c r="G69" s="73">
        <v>25.673954999999999</v>
      </c>
      <c r="H69" s="73">
        <v>56.007466999999998</v>
      </c>
    </row>
    <row r="70" spans="1:8">
      <c r="A70" s="74">
        <v>2010</v>
      </c>
      <c r="B70" s="74" t="s">
        <v>146</v>
      </c>
      <c r="C70" s="74" t="s">
        <v>147</v>
      </c>
      <c r="D70" s="74" t="s">
        <v>116</v>
      </c>
      <c r="E70" s="84" t="s">
        <v>249</v>
      </c>
      <c r="F70" s="74">
        <v>10</v>
      </c>
      <c r="G70" s="73">
        <v>25.673954999999999</v>
      </c>
      <c r="H70" s="73">
        <v>56.007466999999998</v>
      </c>
    </row>
    <row r="71" spans="1:8">
      <c r="A71" s="74">
        <v>2009</v>
      </c>
      <c r="B71" s="74" t="s">
        <v>146</v>
      </c>
      <c r="C71" s="74" t="s">
        <v>147</v>
      </c>
      <c r="D71" s="74" t="s">
        <v>117</v>
      </c>
      <c r="E71" s="84" t="s">
        <v>250</v>
      </c>
      <c r="F71" s="74">
        <v>30</v>
      </c>
      <c r="G71" s="73">
        <v>25.673954999999999</v>
      </c>
      <c r="H71" s="73">
        <v>56.007466999999998</v>
      </c>
    </row>
    <row r="72" spans="1:8">
      <c r="A72" s="74">
        <v>2009</v>
      </c>
      <c r="B72" s="74" t="s">
        <v>146</v>
      </c>
      <c r="C72" s="74" t="s">
        <v>147</v>
      </c>
      <c r="D72" s="74" t="s">
        <v>92</v>
      </c>
      <c r="E72" s="84" t="s">
        <v>254</v>
      </c>
      <c r="F72" s="74">
        <v>22</v>
      </c>
      <c r="G72" s="73">
        <v>25.673954999999999</v>
      </c>
      <c r="H72" s="73">
        <v>56.007466999999998</v>
      </c>
    </row>
    <row r="73" spans="1:8">
      <c r="A73" s="74">
        <v>2010</v>
      </c>
      <c r="B73" s="74" t="s">
        <v>146</v>
      </c>
      <c r="C73" s="74" t="s">
        <v>147</v>
      </c>
      <c r="D73" s="74" t="s">
        <v>118</v>
      </c>
      <c r="E73" s="84" t="s">
        <v>251</v>
      </c>
      <c r="F73" s="74">
        <v>30</v>
      </c>
      <c r="G73" s="73">
        <v>25.673954999999999</v>
      </c>
      <c r="H73" s="73">
        <v>56.007466999999998</v>
      </c>
    </row>
    <row r="74" spans="1:8">
      <c r="A74" s="74">
        <v>2011</v>
      </c>
      <c r="B74" s="74" t="s">
        <v>146</v>
      </c>
      <c r="C74" s="74" t="s">
        <v>147</v>
      </c>
      <c r="D74" s="74" t="s">
        <v>94</v>
      </c>
      <c r="E74" s="84" t="s">
        <v>248</v>
      </c>
      <c r="F74" s="74">
        <v>30</v>
      </c>
      <c r="G74" s="73">
        <v>25.673954999999999</v>
      </c>
      <c r="H74" s="73">
        <v>56.007466999999998</v>
      </c>
    </row>
    <row r="75" spans="1:8">
      <c r="A75" s="74">
        <v>2015</v>
      </c>
      <c r="B75" s="74" t="s">
        <v>148</v>
      </c>
      <c r="C75" s="74" t="s">
        <v>63</v>
      </c>
      <c r="D75" s="74" t="s">
        <v>119</v>
      </c>
      <c r="E75" s="84" t="s">
        <v>224</v>
      </c>
      <c r="F75" s="74">
        <v>21</v>
      </c>
      <c r="G75" s="73">
        <v>25.480163000000001</v>
      </c>
      <c r="H75" s="73">
        <v>56.272115999999997</v>
      </c>
    </row>
    <row r="76" spans="1:8">
      <c r="A76" s="74">
        <v>2013</v>
      </c>
      <c r="B76" s="74" t="s">
        <v>148</v>
      </c>
      <c r="C76" s="74" t="s">
        <v>63</v>
      </c>
      <c r="D76" s="74" t="s">
        <v>120</v>
      </c>
      <c r="E76" s="84" t="s">
        <v>226</v>
      </c>
      <c r="F76" s="74">
        <v>8</v>
      </c>
      <c r="G76" s="73">
        <v>25.480163000000001</v>
      </c>
      <c r="H76" s="73">
        <v>56.272115999999997</v>
      </c>
    </row>
    <row r="77" spans="1:8">
      <c r="A77" s="74">
        <v>2015</v>
      </c>
      <c r="B77" s="74" t="s">
        <v>148</v>
      </c>
      <c r="C77" s="74" t="s">
        <v>63</v>
      </c>
      <c r="D77" s="74" t="s">
        <v>121</v>
      </c>
      <c r="E77" s="84" t="s">
        <v>227</v>
      </c>
      <c r="F77" s="74">
        <v>51</v>
      </c>
      <c r="G77" s="73">
        <v>25.480163000000001</v>
      </c>
      <c r="H77" s="73">
        <v>56.272115999999997</v>
      </c>
    </row>
    <row r="78" spans="1:8">
      <c r="A78" s="74">
        <v>2015</v>
      </c>
      <c r="B78" s="74" t="s">
        <v>148</v>
      </c>
      <c r="C78" s="74" t="s">
        <v>63</v>
      </c>
      <c r="D78" s="74" t="s">
        <v>122</v>
      </c>
      <c r="E78" s="84" t="s">
        <v>225</v>
      </c>
      <c r="F78" s="74">
        <v>100</v>
      </c>
      <c r="G78" s="73">
        <v>25.480163000000001</v>
      </c>
      <c r="H78" s="73">
        <v>56.272115999999997</v>
      </c>
    </row>
    <row r="79" spans="1:8">
      <c r="A79" s="74">
        <v>2015</v>
      </c>
      <c r="B79" s="74" t="s">
        <v>148</v>
      </c>
      <c r="C79" s="74" t="s">
        <v>63</v>
      </c>
      <c r="D79" s="74" t="s">
        <v>123</v>
      </c>
      <c r="E79" s="84" t="s">
        <v>228</v>
      </c>
      <c r="F79" s="74">
        <v>9</v>
      </c>
      <c r="G79" s="73">
        <v>25.480163000000001</v>
      </c>
      <c r="H79" s="73">
        <v>56.272115999999997</v>
      </c>
    </row>
    <row r="80" spans="1:8">
      <c r="A80" s="74">
        <v>2015</v>
      </c>
      <c r="B80" s="74" t="s">
        <v>148</v>
      </c>
      <c r="C80" s="74" t="s">
        <v>63</v>
      </c>
      <c r="D80" s="74" t="s">
        <v>124</v>
      </c>
      <c r="E80" s="84" t="s">
        <v>229</v>
      </c>
      <c r="F80" s="74">
        <v>21</v>
      </c>
      <c r="G80" s="73">
        <v>25.480163000000001</v>
      </c>
      <c r="H80" s="73">
        <v>56.272115999999997</v>
      </c>
    </row>
    <row r="81" spans="1:8">
      <c r="A81" s="74">
        <v>2014</v>
      </c>
      <c r="B81" s="74" t="s">
        <v>148</v>
      </c>
      <c r="C81" s="74" t="s">
        <v>63</v>
      </c>
      <c r="D81" s="74" t="s">
        <v>125</v>
      </c>
      <c r="E81" s="84" t="s">
        <v>230</v>
      </c>
      <c r="F81" s="74">
        <v>8</v>
      </c>
      <c r="G81" s="73">
        <v>25.480163000000001</v>
      </c>
      <c r="H81" s="73">
        <v>56.272115999999997</v>
      </c>
    </row>
    <row r="82" spans="1:8">
      <c r="A82" s="74">
        <v>2014</v>
      </c>
      <c r="B82" s="74" t="s">
        <v>148</v>
      </c>
      <c r="C82" s="74" t="s">
        <v>63</v>
      </c>
      <c r="D82" s="74" t="s">
        <v>126</v>
      </c>
      <c r="E82" s="84" t="s">
        <v>231</v>
      </c>
      <c r="F82" s="74">
        <v>12</v>
      </c>
      <c r="G82" s="73">
        <v>25.480163000000001</v>
      </c>
      <c r="H82" s="73">
        <v>56.272115999999997</v>
      </c>
    </row>
    <row r="83" spans="1:8">
      <c r="A83" s="74">
        <v>2013</v>
      </c>
      <c r="B83" s="74" t="s">
        <v>148</v>
      </c>
      <c r="C83" s="74" t="s">
        <v>63</v>
      </c>
      <c r="D83" s="74" t="s">
        <v>127</v>
      </c>
      <c r="E83" s="84" t="s">
        <v>232</v>
      </c>
      <c r="F83" s="74">
        <v>35</v>
      </c>
      <c r="G83" s="73">
        <v>25.480163000000001</v>
      </c>
      <c r="H83" s="73">
        <v>56.272115999999997</v>
      </c>
    </row>
    <row r="84" spans="1:8">
      <c r="A84" s="74">
        <v>2017</v>
      </c>
      <c r="B84" s="74" t="s">
        <v>148</v>
      </c>
      <c r="C84" s="74" t="s">
        <v>63</v>
      </c>
      <c r="D84" s="74" t="s">
        <v>128</v>
      </c>
      <c r="E84" s="84" t="s">
        <v>233</v>
      </c>
      <c r="F84" s="74">
        <v>12</v>
      </c>
      <c r="G84" s="73">
        <v>25.480163000000001</v>
      </c>
      <c r="H84" s="73">
        <v>56.272115999999997</v>
      </c>
    </row>
    <row r="85" spans="1:8">
      <c r="A85" s="74">
        <v>2017</v>
      </c>
      <c r="B85" s="74" t="s">
        <v>148</v>
      </c>
      <c r="C85" s="74" t="s">
        <v>63</v>
      </c>
      <c r="D85" s="74" t="s">
        <v>129</v>
      </c>
      <c r="E85" s="84" t="s">
        <v>234</v>
      </c>
      <c r="F85" s="74">
        <v>34</v>
      </c>
      <c r="G85" s="73">
        <v>25.480163000000001</v>
      </c>
      <c r="H85" s="73">
        <v>56.272115999999997</v>
      </c>
    </row>
    <row r="86" spans="1:8">
      <c r="A86" s="74">
        <v>2017</v>
      </c>
      <c r="B86" s="74" t="s">
        <v>148</v>
      </c>
      <c r="C86" s="74" t="s">
        <v>63</v>
      </c>
      <c r="D86" s="74" t="s">
        <v>153</v>
      </c>
      <c r="E86" s="84" t="s">
        <v>235</v>
      </c>
      <c r="F86" s="74">
        <v>215</v>
      </c>
      <c r="G86" s="73">
        <v>25.480163000000001</v>
      </c>
      <c r="H86" s="73">
        <v>56.272115999999997</v>
      </c>
    </row>
    <row r="87" spans="1:8">
      <c r="A87" s="74">
        <v>2017</v>
      </c>
      <c r="B87" s="74" t="s">
        <v>148</v>
      </c>
      <c r="C87" s="74" t="s">
        <v>63</v>
      </c>
      <c r="D87" s="74" t="s">
        <v>130</v>
      </c>
      <c r="E87" s="84" t="s">
        <v>236</v>
      </c>
      <c r="F87" s="74">
        <v>45</v>
      </c>
      <c r="G87" s="73">
        <v>25.480163000000001</v>
      </c>
      <c r="H87" s="73">
        <v>56.272115999999997</v>
      </c>
    </row>
    <row r="88" spans="1:8">
      <c r="A88" s="74">
        <v>2017</v>
      </c>
      <c r="B88" s="74" t="s">
        <v>148</v>
      </c>
      <c r="C88" s="74" t="s">
        <v>63</v>
      </c>
      <c r="D88" s="74" t="s">
        <v>131</v>
      </c>
      <c r="E88" s="84" t="s">
        <v>238</v>
      </c>
      <c r="F88" s="74">
        <v>36</v>
      </c>
      <c r="G88" s="73">
        <v>25.480163000000001</v>
      </c>
      <c r="H88" s="73">
        <v>56.272115999999997</v>
      </c>
    </row>
    <row r="89" spans="1:8">
      <c r="A89" s="74">
        <v>2018</v>
      </c>
      <c r="B89" s="74" t="s">
        <v>148</v>
      </c>
      <c r="C89" s="74" t="s">
        <v>63</v>
      </c>
      <c r="D89" s="74" t="s">
        <v>152</v>
      </c>
      <c r="E89" s="84" t="s">
        <v>237</v>
      </c>
      <c r="F89" s="74">
        <v>16</v>
      </c>
      <c r="G89" s="73">
        <v>25.480163000000001</v>
      </c>
      <c r="H89" s="73">
        <v>56.272115999999997</v>
      </c>
    </row>
    <row r="90" spans="1:8">
      <c r="A90" s="74">
        <v>2007</v>
      </c>
      <c r="B90" s="74" t="s">
        <v>148</v>
      </c>
      <c r="C90" s="74" t="s">
        <v>63</v>
      </c>
      <c r="D90" s="74" t="s">
        <v>132</v>
      </c>
      <c r="E90" s="84" t="s">
        <v>246</v>
      </c>
      <c r="F90" s="74">
        <v>30</v>
      </c>
      <c r="G90" s="73">
        <v>25.480163000000001</v>
      </c>
      <c r="H90" s="73">
        <v>56.272115999999997</v>
      </c>
    </row>
    <row r="91" spans="1:8">
      <c r="A91" s="74">
        <v>2009</v>
      </c>
      <c r="B91" s="74" t="s">
        <v>148</v>
      </c>
      <c r="C91" s="74" t="s">
        <v>63</v>
      </c>
      <c r="D91" s="74" t="s">
        <v>133</v>
      </c>
      <c r="E91" s="84" t="s">
        <v>247</v>
      </c>
      <c r="F91" s="74">
        <v>30</v>
      </c>
      <c r="G91" s="73">
        <v>25.480163000000001</v>
      </c>
      <c r="H91" s="73">
        <v>56.272115999999997</v>
      </c>
    </row>
    <row r="92" spans="1:8">
      <c r="A92" s="74">
        <v>2009</v>
      </c>
      <c r="B92" s="74" t="s">
        <v>148</v>
      </c>
      <c r="C92" s="74" t="s">
        <v>63</v>
      </c>
      <c r="D92" s="74" t="s">
        <v>134</v>
      </c>
      <c r="E92" s="84" t="s">
        <v>240</v>
      </c>
      <c r="F92" s="74">
        <v>24</v>
      </c>
      <c r="G92" s="73">
        <v>25.480163000000001</v>
      </c>
      <c r="H92" s="73">
        <v>56.272115999999997</v>
      </c>
    </row>
    <row r="93" spans="1:8">
      <c r="A93" s="74">
        <v>2010</v>
      </c>
      <c r="B93" s="74" t="s">
        <v>148</v>
      </c>
      <c r="C93" s="74" t="s">
        <v>63</v>
      </c>
      <c r="D93" s="74" t="s">
        <v>122</v>
      </c>
      <c r="E93" s="84" t="s">
        <v>241</v>
      </c>
      <c r="F93" s="74">
        <v>30</v>
      </c>
      <c r="G93" s="73">
        <v>25.480163000000001</v>
      </c>
      <c r="H93" s="73">
        <v>56.272115999999997</v>
      </c>
    </row>
    <row r="94" spans="1:8">
      <c r="A94" s="74">
        <v>2009</v>
      </c>
      <c r="B94" s="74" t="s">
        <v>148</v>
      </c>
      <c r="C94" s="74" t="s">
        <v>63</v>
      </c>
      <c r="D94" s="74" t="s">
        <v>135</v>
      </c>
      <c r="E94" s="84" t="s">
        <v>242</v>
      </c>
      <c r="F94" s="74">
        <v>30</v>
      </c>
      <c r="G94" s="73">
        <v>25.480163000000001</v>
      </c>
      <c r="H94" s="73">
        <v>56.272115999999997</v>
      </c>
    </row>
    <row r="95" spans="1:8">
      <c r="A95" s="74">
        <v>2010</v>
      </c>
      <c r="B95" s="74" t="s">
        <v>148</v>
      </c>
      <c r="C95" s="74" t="s">
        <v>63</v>
      </c>
      <c r="D95" s="74" t="s">
        <v>136</v>
      </c>
      <c r="E95" s="84" t="s">
        <v>243</v>
      </c>
      <c r="F95" s="74">
        <v>30</v>
      </c>
      <c r="G95" s="73">
        <v>25.480163000000001</v>
      </c>
      <c r="H95" s="73">
        <v>56.272115999999997</v>
      </c>
    </row>
    <row r="96" spans="1:8">
      <c r="A96" s="74">
        <v>2011</v>
      </c>
      <c r="B96" s="74" t="s">
        <v>148</v>
      </c>
      <c r="C96" s="74" t="s">
        <v>63</v>
      </c>
      <c r="D96" s="74" t="s">
        <v>137</v>
      </c>
      <c r="E96" s="84" t="s">
        <v>244</v>
      </c>
      <c r="F96" s="74">
        <v>22</v>
      </c>
      <c r="G96" s="73">
        <v>25.480163000000001</v>
      </c>
      <c r="H96" s="73">
        <v>56.272115999999997</v>
      </c>
    </row>
    <row r="97" spans="1:8">
      <c r="A97" s="74">
        <v>2009</v>
      </c>
      <c r="B97" s="74" t="s">
        <v>148</v>
      </c>
      <c r="C97" s="74" t="s">
        <v>63</v>
      </c>
      <c r="D97" s="74" t="s">
        <v>119</v>
      </c>
      <c r="E97" s="84" t="s">
        <v>245</v>
      </c>
      <c r="F97" s="74">
        <v>30</v>
      </c>
      <c r="G97" s="73">
        <v>25.480163000000001</v>
      </c>
      <c r="H97" s="73">
        <v>56.272115999999997</v>
      </c>
    </row>
  </sheetData>
  <hyperlinks>
    <hyperlink ref="E6" r:id="rId1" display="javascript:WebForm_DoPostBackWithOptions(new WebForm_PostBackOptions(%22ctl00$PlaceHolderMain$UCHousingProjectList1$grdHousingProject$ctl87$grvlnkbtnProjectName%22, %22%22, false, %22%22, %22https://housingadmin.moid.gov.ae/_layouts/15/MOPW/Housing/HU_MainHousingProjectInfo.aspx?MainHousingProjectId=19&amp;HousingProjectId=51&amp;HousingProjectContractId=30%22,%20false,%20true))"/>
    <hyperlink ref="E47" r:id="rId2" display="javascript:WebForm_DoPostBackWithOptions(new WebForm_PostBackOptions(%22ctl00$PlaceHolderMain$UCHousingProjectList1$grdHousingProject$ctl63$grvlnkbtnProjectName%22, %22%22, false, %22%22, %22https://housingadmin.moid.gov.ae/_layouts/15/MOPW/Housing/HU_MainHousingProjectInfo.aspx?MainHousingProjectId=44&amp;HousingProjectId=87&amp;HousingProjectContractId=66%22,%20false,%20true))"/>
    <hyperlink ref="E49" r:id="rId3" display="javascript:WebForm_DoPostBackWithOptions(new WebForm_PostBackOptions(%22ctl00$PlaceHolderMain$UCHousingProjectList1$grdHousingProject$ctl61$grvlnkbtnProjectName%22, %22%22, false, %22%22, %22https://housingadmin.moid.gov.ae/_layouts/15/MOPW/Housing/HU_MainHousingProjectInfo.aspx?MainHousingProjectId=46&amp;HousingProjectId=84&amp;HousingProjectContractId=63%22,%20false,%20true))"/>
    <hyperlink ref="E51" r:id="rId4" display="javascript:WebForm_DoPostBackWithOptions(new WebForm_PostBackOptions(%22ctl00$PlaceHolderMain$UCHousingProjectList1$grdHousingProject$ctl59$grvlnkbtnProjectName%22, %22%22, false, %22%22, %22https://housingadmin.moid.gov.ae/_layouts/15/MOPW/Housing/HU_MainHousingProjectInfo.aspx?MainHousingProjectId=48&amp;HousingProjectId=64&amp;HousingProjectContractId=42%22,%20false,%20true))"/>
    <hyperlink ref="E86" r:id="rId5" display="javascript:WebForm_DoPostBackWithOptions(new WebForm_PostBackOptions(%22ctl00$PlaceHolderMain$UCHousingProjectList1$grdHousingProject$ctl32$grvlnkbtnProjectName%22, %22%22, false, %22%22, %22https://housingadmin.moid.gov.ae/_layouts/15/MOPW/Housing/HU_MainHousingProjectInfo.aspx?MainHousingProjectId=75&amp;HousingProjectId=54&amp;HousingProjectContractId=32%22,%20false,%20true))"/>
  </hyperlinks>
  <pageMargins left="0.7" right="0.7" top="0.75" bottom="0.75" header="0.3" footer="0.3"/>
  <pageSetup orientation="portrait" horizontalDpi="1200" verticalDpi="1200" r:id="rId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C15"/>
  <sheetViews>
    <sheetView workbookViewId="0">
      <selection activeCell="D6" sqref="D6"/>
    </sheetView>
  </sheetViews>
  <sheetFormatPr defaultColWidth="8.58203125" defaultRowHeight="15.5"/>
  <cols>
    <col min="1" max="1" width="8.58203125" style="61"/>
    <col min="2" max="2" width="29.5" style="77" bestFit="1" customWidth="1"/>
    <col min="3" max="3" width="95.58203125" style="62" customWidth="1"/>
    <col min="4" max="4" width="9.5" style="61" bestFit="1" customWidth="1"/>
    <col min="5" max="16384" width="8.58203125" style="61"/>
  </cols>
  <sheetData>
    <row r="2" spans="2:3" ht="16" thickBot="1"/>
    <row r="3" spans="2:3" ht="16" thickBot="1">
      <c r="B3" s="93" t="s">
        <v>66</v>
      </c>
      <c r="C3" s="94"/>
    </row>
    <row r="4" spans="2:3" ht="31">
      <c r="B4" s="88" t="s">
        <v>60</v>
      </c>
      <c r="C4" s="82" t="s">
        <v>158</v>
      </c>
    </row>
    <row r="5" spans="2:3" ht="31">
      <c r="B5" s="88" t="s">
        <v>265</v>
      </c>
      <c r="C5" s="82" t="s">
        <v>271</v>
      </c>
    </row>
    <row r="6" spans="2:3">
      <c r="B6" s="88" t="s">
        <v>264</v>
      </c>
      <c r="C6" s="85" t="s">
        <v>270</v>
      </c>
    </row>
    <row r="7" spans="2:3" ht="31">
      <c r="B7" s="88" t="s">
        <v>263</v>
      </c>
      <c r="C7" s="82" t="s">
        <v>159</v>
      </c>
    </row>
    <row r="8" spans="2:3" ht="31">
      <c r="B8" s="88" t="s">
        <v>262</v>
      </c>
      <c r="C8" s="82" t="s">
        <v>255</v>
      </c>
    </row>
    <row r="9" spans="2:3" ht="31">
      <c r="B9" s="88" t="s">
        <v>261</v>
      </c>
      <c r="C9" s="82" t="s">
        <v>160</v>
      </c>
    </row>
    <row r="10" spans="2:3" ht="46.5">
      <c r="B10" s="89" t="s">
        <v>266</v>
      </c>
      <c r="C10" s="86" t="s">
        <v>269</v>
      </c>
    </row>
    <row r="11" spans="2:3" ht="47" thickBot="1">
      <c r="B11" s="90" t="s">
        <v>267</v>
      </c>
      <c r="C11" s="87" t="s">
        <v>268</v>
      </c>
    </row>
    <row r="12" spans="2:3">
      <c r="B12" s="78"/>
      <c r="C12" s="63"/>
    </row>
    <row r="13" spans="2:3">
      <c r="B13" s="78"/>
      <c r="C13" s="64"/>
    </row>
    <row r="14" spans="2:3">
      <c r="B14" s="78"/>
      <c r="C14" s="63"/>
    </row>
    <row r="15" spans="2:3">
      <c r="B15" s="79"/>
      <c r="C15" s="63"/>
    </row>
  </sheetData>
  <mergeCells count="1">
    <mergeCell ref="B3:C3"/>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18"/>
  <sheetViews>
    <sheetView workbookViewId="0">
      <selection activeCell="A21" sqref="A21"/>
    </sheetView>
  </sheetViews>
  <sheetFormatPr defaultColWidth="11" defaultRowHeight="15.5"/>
  <cols>
    <col min="1" max="1" width="130.5" customWidth="1"/>
  </cols>
  <sheetData>
    <row r="1" spans="1:1" ht="26.5" thickBot="1">
      <c r="A1" s="30" t="s">
        <v>21</v>
      </c>
    </row>
    <row r="2" spans="1:1" ht="16" thickTop="1"/>
    <row r="3" spans="1:1" ht="31">
      <c r="A3" s="29" t="s">
        <v>39</v>
      </c>
    </row>
    <row r="5" spans="1:1" ht="21">
      <c r="A5" s="2" t="s">
        <v>17</v>
      </c>
    </row>
    <row r="6" spans="1:1" ht="93">
      <c r="A6" s="29" t="s">
        <v>40</v>
      </c>
    </row>
    <row r="8" spans="1:1" ht="21">
      <c r="A8" s="31" t="s">
        <v>18</v>
      </c>
    </row>
    <row r="9" spans="1:1" ht="232.5">
      <c r="A9" s="29" t="s">
        <v>41</v>
      </c>
    </row>
    <row r="11" spans="1:1" ht="21">
      <c r="A11" s="31" t="s">
        <v>42</v>
      </c>
    </row>
    <row r="12" spans="1:1" ht="46.5">
      <c r="A12" s="29" t="s">
        <v>43</v>
      </c>
    </row>
    <row r="13" spans="1:1">
      <c r="A13" s="29"/>
    </row>
    <row r="14" spans="1:1" ht="21">
      <c r="A14" s="31" t="s">
        <v>44</v>
      </c>
    </row>
    <row r="15" spans="1:1" ht="31">
      <c r="A15" s="29" t="s">
        <v>45</v>
      </c>
    </row>
    <row r="17" spans="1:1" ht="21">
      <c r="A17" s="31" t="s">
        <v>46</v>
      </c>
    </row>
    <row r="18" spans="1:1">
      <c r="A18" t="s">
        <v>47</v>
      </c>
    </row>
  </sheetData>
  <sheetProtection algorithmName="SHA-512" hashValue="EwLoTP+kXZOZWYU4ZeYyeoc/rZ6QtWpmrLFmXSarC7Ki1ewCatybKqRlXAhEJ3DS6rlhdkA33NvTHEu3efE8Aw==" saltValue="73mYUO8+A1yP7yaV9R2Mig==" spinCount="100000" sheet="1" objects="1" scenarios="1" selectLockedCells="1" selectUnlockedCell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4"/>
  <sheetViews>
    <sheetView topLeftCell="A3" workbookViewId="0">
      <selection activeCell="E5" sqref="E5"/>
    </sheetView>
  </sheetViews>
  <sheetFormatPr defaultColWidth="11" defaultRowHeight="15.5"/>
  <cols>
    <col min="1" max="1" width="56.5" customWidth="1"/>
    <col min="2" max="2" width="20.58203125" customWidth="1"/>
    <col min="3" max="3" width="19.58203125" customWidth="1"/>
    <col min="4" max="4" width="16.83203125" customWidth="1"/>
    <col min="5" max="6" width="17.83203125" customWidth="1"/>
    <col min="7" max="7" width="18.33203125" customWidth="1"/>
    <col min="8" max="8" width="19" customWidth="1"/>
    <col min="9" max="10" width="21.58203125" customWidth="1"/>
    <col min="11" max="11" width="28.08203125" customWidth="1"/>
  </cols>
  <sheetData>
    <row r="1" spans="1:11" ht="32.15" customHeight="1">
      <c r="A1" s="26" t="s">
        <v>2</v>
      </c>
      <c r="B1" s="26"/>
      <c r="C1" s="26"/>
      <c r="D1" s="26"/>
      <c r="E1" s="26"/>
      <c r="F1" s="26"/>
      <c r="G1" s="26"/>
      <c r="H1" s="26"/>
      <c r="I1" s="26"/>
      <c r="J1" s="26"/>
      <c r="K1" s="27"/>
    </row>
    <row r="2" spans="1:11" ht="100" customHeight="1">
      <c r="A2" s="95" t="s">
        <v>38</v>
      </c>
      <c r="B2" s="96"/>
      <c r="C2" s="96"/>
      <c r="D2" s="96"/>
      <c r="E2" s="96"/>
      <c r="F2" s="96"/>
      <c r="G2" s="96"/>
      <c r="H2" s="96"/>
      <c r="I2" s="96"/>
      <c r="J2" s="96"/>
      <c r="K2" s="96"/>
    </row>
    <row r="3" spans="1:11" s="1" customFormat="1" ht="84.5">
      <c r="A3" s="5" t="s">
        <v>0</v>
      </c>
      <c r="B3" s="5" t="s">
        <v>34</v>
      </c>
      <c r="C3" s="5" t="s">
        <v>23</v>
      </c>
      <c r="D3" s="5" t="s">
        <v>35</v>
      </c>
      <c r="E3" s="5" t="s">
        <v>24</v>
      </c>
      <c r="F3" s="5" t="s">
        <v>19</v>
      </c>
      <c r="G3" s="5" t="s">
        <v>25</v>
      </c>
      <c r="H3" s="5" t="s">
        <v>15</v>
      </c>
      <c r="I3" s="5" t="s">
        <v>16</v>
      </c>
      <c r="J3" s="5" t="s">
        <v>20</v>
      </c>
      <c r="K3" s="5" t="s">
        <v>5</v>
      </c>
    </row>
    <row r="4" spans="1:11" s="1" customFormat="1" ht="21" customHeight="1" thickBot="1">
      <c r="A4" s="101" t="s">
        <v>22</v>
      </c>
      <c r="B4" s="101"/>
      <c r="C4" s="101"/>
      <c r="D4" s="101"/>
      <c r="E4" s="101"/>
      <c r="F4" s="101"/>
      <c r="G4" s="102"/>
      <c r="H4" s="101"/>
      <c r="I4" s="101"/>
      <c r="J4" s="14"/>
      <c r="K4" s="3"/>
    </row>
    <row r="5" spans="1:11" ht="16" thickTop="1">
      <c r="A5" s="33" t="e">
        <f>#REF!</f>
        <v>#REF!</v>
      </c>
      <c r="B5" s="33" t="e">
        <f>#REF!</f>
        <v>#REF!</v>
      </c>
      <c r="C5" s="33" t="e">
        <f>#REF!</f>
        <v>#REF!</v>
      </c>
      <c r="D5" s="50"/>
      <c r="E5" s="33" t="e">
        <f>#REF!</f>
        <v>#REF!</v>
      </c>
      <c r="F5" s="34" t="e">
        <f>#REF!</f>
        <v>#REF!</v>
      </c>
      <c r="G5" s="45"/>
      <c r="H5" s="33" t="e">
        <f>IF(#REF!&gt;2, 1, 0)</f>
        <v>#REF!</v>
      </c>
      <c r="I5" s="33" t="e">
        <f>IF(#REF!&gt;5, 1, 0)</f>
        <v>#REF!</v>
      </c>
      <c r="J5" s="11" t="e">
        <f>IF(#REF!="Yes", 0.25, 0)</f>
        <v>#REF!</v>
      </c>
      <c r="K5" s="11" t="e">
        <f>SUM(G5:J5)</f>
        <v>#REF!</v>
      </c>
    </row>
    <row r="6" spans="1:11" s="12" customFormat="1">
      <c r="A6" s="33" t="e">
        <f>#REF!</f>
        <v>#REF!</v>
      </c>
      <c r="B6" s="33" t="e">
        <f>#REF!</f>
        <v>#REF!</v>
      </c>
      <c r="C6" s="33" t="e">
        <f>#REF!</f>
        <v>#REF!</v>
      </c>
      <c r="D6" s="50"/>
      <c r="E6" s="33" t="e">
        <f>#REF!</f>
        <v>#REF!</v>
      </c>
      <c r="F6" s="34" t="e">
        <f>#REF!</f>
        <v>#REF!</v>
      </c>
      <c r="G6" s="45"/>
      <c r="H6" s="33" t="e">
        <f>IF(#REF!&gt;2, 1, 0)</f>
        <v>#REF!</v>
      </c>
      <c r="I6" s="33" t="e">
        <f>IF(#REF!&gt;5, 1, 0)</f>
        <v>#REF!</v>
      </c>
      <c r="J6" s="11" t="e">
        <f>IF(#REF!="Yes", 0.25, 0)</f>
        <v>#REF!</v>
      </c>
      <c r="K6" s="12" t="e">
        <f>SUM(G6:J6)</f>
        <v>#REF!</v>
      </c>
    </row>
    <row r="7" spans="1:11">
      <c r="A7" s="33" t="e">
        <f>#REF!</f>
        <v>#REF!</v>
      </c>
      <c r="B7" s="33" t="e">
        <f>#REF!</f>
        <v>#REF!</v>
      </c>
      <c r="C7" s="33" t="e">
        <f>#REF!</f>
        <v>#REF!</v>
      </c>
      <c r="D7" s="50"/>
      <c r="E7" s="33" t="e">
        <f>#REF!</f>
        <v>#REF!</v>
      </c>
      <c r="F7" s="34" t="e">
        <f>#REF!</f>
        <v>#REF!</v>
      </c>
      <c r="G7" s="44"/>
      <c r="H7" s="33" t="e">
        <f>IF(#REF!&gt;2, 1, 0)</f>
        <v>#REF!</v>
      </c>
      <c r="I7" s="33" t="e">
        <f>IF(#REF!&gt;5, 1, 0)</f>
        <v>#REF!</v>
      </c>
      <c r="J7" s="11" t="e">
        <f>IF(#REF!="Yes", 0.25, 0)</f>
        <v>#REF!</v>
      </c>
      <c r="K7" s="11" t="e">
        <f t="shared" ref="K7:K10" si="0">SUM(G7:I7)</f>
        <v>#REF!</v>
      </c>
    </row>
    <row r="8" spans="1:11">
      <c r="A8" s="33" t="e">
        <f>#REF!</f>
        <v>#REF!</v>
      </c>
      <c r="B8" s="33" t="e">
        <f>#REF!</f>
        <v>#REF!</v>
      </c>
      <c r="C8" s="33" t="e">
        <f>#REF!</f>
        <v>#REF!</v>
      </c>
      <c r="D8" s="50"/>
      <c r="E8" s="33" t="e">
        <f>#REF!</f>
        <v>#REF!</v>
      </c>
      <c r="F8" s="34" t="e">
        <f>#REF!</f>
        <v>#REF!</v>
      </c>
      <c r="G8" s="44"/>
      <c r="H8" s="33" t="e">
        <f>IF(#REF!&gt;2, 1, 0)</f>
        <v>#REF!</v>
      </c>
      <c r="I8" s="33" t="e">
        <f>IF(#REF!&gt;5, 1, 0)</f>
        <v>#REF!</v>
      </c>
      <c r="J8" s="11" t="e">
        <f>IF(#REF!="Yes", 0.25, 0)</f>
        <v>#REF!</v>
      </c>
      <c r="K8" s="11" t="e">
        <f t="shared" si="0"/>
        <v>#REF!</v>
      </c>
    </row>
    <row r="9" spans="1:11">
      <c r="A9" s="33" t="e">
        <f>#REF!</f>
        <v>#REF!</v>
      </c>
      <c r="B9" s="33" t="e">
        <f>#REF!</f>
        <v>#REF!</v>
      </c>
      <c r="C9" s="33" t="e">
        <f>#REF!</f>
        <v>#REF!</v>
      </c>
      <c r="D9" s="50"/>
      <c r="E9" s="33" t="e">
        <f>#REF!</f>
        <v>#REF!</v>
      </c>
      <c r="F9" s="34" t="e">
        <f>#REF!</f>
        <v>#REF!</v>
      </c>
      <c r="G9" s="44"/>
      <c r="H9" s="33" t="e">
        <f>IF(#REF!&gt;2, 1, 0)</f>
        <v>#REF!</v>
      </c>
      <c r="I9" s="33" t="e">
        <f>IF(#REF!&gt;5, 1, 0)</f>
        <v>#REF!</v>
      </c>
      <c r="J9" s="11" t="e">
        <f>IF(#REF!="Yes", 0.25, 0)</f>
        <v>#REF!</v>
      </c>
      <c r="K9" s="11" t="e">
        <f t="shared" si="0"/>
        <v>#REF!</v>
      </c>
    </row>
    <row r="10" spans="1:11">
      <c r="A10" s="41" t="e">
        <f>#REF!</f>
        <v>#REF!</v>
      </c>
      <c r="B10" s="33" t="e">
        <f>#REF!</f>
        <v>#REF!</v>
      </c>
      <c r="C10" s="41" t="e">
        <f>#REF!</f>
        <v>#REF!</v>
      </c>
      <c r="D10" s="51"/>
      <c r="E10" s="41" t="e">
        <f>#REF!</f>
        <v>#REF!</v>
      </c>
      <c r="F10" s="34" t="e">
        <f>#REF!</f>
        <v>#REF!</v>
      </c>
      <c r="G10" s="44"/>
      <c r="H10" s="41" t="e">
        <f>IF(#REF!&gt;2, 1, 0)</f>
        <v>#REF!</v>
      </c>
      <c r="I10" s="41" t="e">
        <f>IF(#REF!&gt;5, 1, 0)</f>
        <v>#REF!</v>
      </c>
      <c r="J10" s="36" t="e">
        <f>IF(#REF!="Yes", 0.25, 0)</f>
        <v>#REF!</v>
      </c>
      <c r="K10" s="36" t="e">
        <f t="shared" si="0"/>
        <v>#REF!</v>
      </c>
    </row>
    <row r="11" spans="1:11">
      <c r="A11" s="41" t="e">
        <f>#REF!</f>
        <v>#REF!</v>
      </c>
      <c r="B11" s="33" t="e">
        <f>#REF!</f>
        <v>#REF!</v>
      </c>
      <c r="C11" s="41" t="e">
        <f>#REF!</f>
        <v>#REF!</v>
      </c>
      <c r="D11" s="51"/>
      <c r="E11" s="41" t="e">
        <f>#REF!</f>
        <v>#REF!</v>
      </c>
      <c r="F11" s="34" t="e">
        <f>#REF!</f>
        <v>#REF!</v>
      </c>
      <c r="G11" s="44"/>
      <c r="H11" s="41" t="e">
        <f>IF(#REF!&gt;2, 1, 0)</f>
        <v>#REF!</v>
      </c>
      <c r="I11" s="41" t="e">
        <f>IF(#REF!&gt;5, 1, 0)</f>
        <v>#REF!</v>
      </c>
      <c r="J11" s="36" t="e">
        <f>IF(#REF!="Yes", 0.25, 0)</f>
        <v>#REF!</v>
      </c>
      <c r="K11" s="36" t="e">
        <f t="shared" ref="K11:K19" si="1">SUM(G11:I11)</f>
        <v>#REF!</v>
      </c>
    </row>
    <row r="12" spans="1:11" s="12" customFormat="1">
      <c r="A12" s="41" t="e">
        <f>#REF!</f>
        <v>#REF!</v>
      </c>
      <c r="B12" s="33" t="e">
        <f>#REF!</f>
        <v>#REF!</v>
      </c>
      <c r="C12" s="41" t="e">
        <f>#REF!</f>
        <v>#REF!</v>
      </c>
      <c r="D12" s="51"/>
      <c r="E12" s="41" t="e">
        <f>#REF!</f>
        <v>#REF!</v>
      </c>
      <c r="F12" s="34" t="e">
        <f>#REF!</f>
        <v>#REF!</v>
      </c>
      <c r="G12" s="45"/>
      <c r="H12" s="41" t="e">
        <f>IF(#REF!&gt;2, 1, 0)</f>
        <v>#REF!</v>
      </c>
      <c r="I12" s="41" t="e">
        <f>IF(#REF!&gt;5, 1, 0)</f>
        <v>#REF!</v>
      </c>
      <c r="J12" s="36" t="e">
        <f>IF(#REF!="Yes", 0.25, 0)</f>
        <v>#REF!</v>
      </c>
      <c r="K12" s="36" t="e">
        <f t="shared" si="1"/>
        <v>#REF!</v>
      </c>
    </row>
    <row r="13" spans="1:11" s="12" customFormat="1">
      <c r="A13" s="41" t="e">
        <f>#REF!</f>
        <v>#REF!</v>
      </c>
      <c r="B13" s="33" t="e">
        <f>#REF!</f>
        <v>#REF!</v>
      </c>
      <c r="C13" s="41" t="e">
        <f>#REF!</f>
        <v>#REF!</v>
      </c>
      <c r="D13" s="51"/>
      <c r="E13" s="41" t="e">
        <f>#REF!</f>
        <v>#REF!</v>
      </c>
      <c r="F13" s="34" t="e">
        <f>#REF!</f>
        <v>#REF!</v>
      </c>
      <c r="G13" s="45"/>
      <c r="H13" s="41" t="e">
        <f>IF(#REF!&gt;2, 1, 0)</f>
        <v>#REF!</v>
      </c>
      <c r="I13" s="41" t="e">
        <f>IF(#REF!&gt;5, 1, 0)</f>
        <v>#REF!</v>
      </c>
      <c r="J13" s="36" t="e">
        <f>IF(#REF!="Yes", 0.25, 0)</f>
        <v>#REF!</v>
      </c>
      <c r="K13" s="36" t="e">
        <f t="shared" si="1"/>
        <v>#REF!</v>
      </c>
    </row>
    <row r="14" spans="1:11" s="12" customFormat="1">
      <c r="A14" s="41" t="e">
        <f>#REF!</f>
        <v>#REF!</v>
      </c>
      <c r="B14" s="33" t="e">
        <f>#REF!</f>
        <v>#REF!</v>
      </c>
      <c r="C14" s="41" t="e">
        <f>#REF!</f>
        <v>#REF!</v>
      </c>
      <c r="D14" s="51"/>
      <c r="E14" s="41" t="e">
        <f>#REF!</f>
        <v>#REF!</v>
      </c>
      <c r="F14" s="34" t="e">
        <f>#REF!</f>
        <v>#REF!</v>
      </c>
      <c r="G14" s="45"/>
      <c r="H14" s="41" t="e">
        <f>IF(#REF!&gt;2, 1, 0)</f>
        <v>#REF!</v>
      </c>
      <c r="I14" s="41" t="e">
        <f>IF(#REF!&gt;5, 1, 0)</f>
        <v>#REF!</v>
      </c>
      <c r="J14" s="36" t="e">
        <f>IF(#REF!="Yes", 0.25, 0)</f>
        <v>#REF!</v>
      </c>
      <c r="K14" s="36" t="e">
        <f t="shared" si="1"/>
        <v>#REF!</v>
      </c>
    </row>
    <row r="15" spans="1:11" s="12" customFormat="1">
      <c r="A15" s="41" t="e">
        <f>#REF!</f>
        <v>#REF!</v>
      </c>
      <c r="B15" s="33" t="e">
        <f>#REF!</f>
        <v>#REF!</v>
      </c>
      <c r="C15" s="41" t="e">
        <f>#REF!</f>
        <v>#REF!</v>
      </c>
      <c r="D15" s="51"/>
      <c r="E15" s="41" t="e">
        <f>#REF!</f>
        <v>#REF!</v>
      </c>
      <c r="F15" s="34" t="e">
        <f>#REF!</f>
        <v>#REF!</v>
      </c>
      <c r="G15" s="45"/>
      <c r="H15" s="41" t="e">
        <f>IF(#REF!&gt;2, 1, 0)</f>
        <v>#REF!</v>
      </c>
      <c r="I15" s="41" t="e">
        <f>IF(#REF!&gt;5, 1, 0)</f>
        <v>#REF!</v>
      </c>
      <c r="J15" s="36" t="e">
        <f>IF(#REF!="Yes", 0.25, 0)</f>
        <v>#REF!</v>
      </c>
      <c r="K15" s="36" t="e">
        <f t="shared" si="1"/>
        <v>#REF!</v>
      </c>
    </row>
    <row r="16" spans="1:11" s="12" customFormat="1">
      <c r="A16" s="41" t="e">
        <f>#REF!</f>
        <v>#REF!</v>
      </c>
      <c r="B16" s="33" t="e">
        <f>#REF!</f>
        <v>#REF!</v>
      </c>
      <c r="C16" s="41" t="e">
        <f>#REF!</f>
        <v>#REF!</v>
      </c>
      <c r="D16" s="51"/>
      <c r="E16" s="41" t="e">
        <f>#REF!</f>
        <v>#REF!</v>
      </c>
      <c r="F16" s="34" t="e">
        <f>#REF!</f>
        <v>#REF!</v>
      </c>
      <c r="G16" s="45"/>
      <c r="H16" s="41" t="e">
        <f>IF(#REF!&gt;2, 1, 0)</f>
        <v>#REF!</v>
      </c>
      <c r="I16" s="41" t="e">
        <f>IF(#REF!&gt;5, 1, 0)</f>
        <v>#REF!</v>
      </c>
      <c r="J16" s="36" t="e">
        <f>IF(#REF!="Yes", 0.25, 0)</f>
        <v>#REF!</v>
      </c>
      <c r="K16" s="36" t="e">
        <f t="shared" si="1"/>
        <v>#REF!</v>
      </c>
    </row>
    <row r="17" spans="1:20" s="12" customFormat="1">
      <c r="A17" s="41" t="e">
        <f>#REF!</f>
        <v>#REF!</v>
      </c>
      <c r="B17" s="33" t="e">
        <f>#REF!</f>
        <v>#REF!</v>
      </c>
      <c r="C17" s="41" t="e">
        <f>#REF!</f>
        <v>#REF!</v>
      </c>
      <c r="D17" s="51"/>
      <c r="E17" s="41" t="e">
        <f>#REF!</f>
        <v>#REF!</v>
      </c>
      <c r="F17" s="34" t="e">
        <f>#REF!</f>
        <v>#REF!</v>
      </c>
      <c r="G17" s="45"/>
      <c r="H17" s="41" t="e">
        <f>IF(#REF!&gt;2, 1, 0)</f>
        <v>#REF!</v>
      </c>
      <c r="I17" s="41" t="e">
        <f>IF(#REF!&gt;5, 1, 0)</f>
        <v>#REF!</v>
      </c>
      <c r="J17" s="36" t="e">
        <f>IF(#REF!="Yes", 0.25, 0)</f>
        <v>#REF!</v>
      </c>
      <c r="K17" s="36" t="e">
        <f t="shared" si="1"/>
        <v>#REF!</v>
      </c>
    </row>
    <row r="18" spans="1:20" s="12" customFormat="1">
      <c r="A18" s="41" t="e">
        <f>#REF!</f>
        <v>#REF!</v>
      </c>
      <c r="B18" s="33" t="e">
        <f>#REF!</f>
        <v>#REF!</v>
      </c>
      <c r="C18" s="41" t="e">
        <f>#REF!</f>
        <v>#REF!</v>
      </c>
      <c r="D18" s="51"/>
      <c r="E18" s="41" t="e">
        <f>#REF!</f>
        <v>#REF!</v>
      </c>
      <c r="F18" s="34" t="e">
        <f>#REF!</f>
        <v>#REF!</v>
      </c>
      <c r="G18" s="45"/>
      <c r="H18" s="41" t="e">
        <f>IF(#REF!&gt;2, 1, 0)</f>
        <v>#REF!</v>
      </c>
      <c r="I18" s="41" t="e">
        <f>IF(#REF!&gt;5, 1, 0)</f>
        <v>#REF!</v>
      </c>
      <c r="J18" s="36" t="e">
        <f>IF(#REF!="Yes", 0.25, 0)</f>
        <v>#REF!</v>
      </c>
      <c r="K18" s="36" t="e">
        <f t="shared" si="1"/>
        <v>#REF!</v>
      </c>
    </row>
    <row r="19" spans="1:20" s="12" customFormat="1">
      <c r="A19" s="41" t="e">
        <f>#REF!</f>
        <v>#REF!</v>
      </c>
      <c r="B19" s="33" t="e">
        <f>#REF!</f>
        <v>#REF!</v>
      </c>
      <c r="C19" s="41" t="e">
        <f>#REF!</f>
        <v>#REF!</v>
      </c>
      <c r="D19" s="51"/>
      <c r="E19" s="41" t="e">
        <f>#REF!</f>
        <v>#REF!</v>
      </c>
      <c r="F19" s="34" t="e">
        <f>#REF!</f>
        <v>#REF!</v>
      </c>
      <c r="G19" s="45"/>
      <c r="H19" s="41" t="e">
        <f>IF(#REF!&gt;2, 1, 0)</f>
        <v>#REF!</v>
      </c>
      <c r="I19" s="41" t="e">
        <f>IF(#REF!&gt;5, 1, 0)</f>
        <v>#REF!</v>
      </c>
      <c r="J19" s="36" t="e">
        <f>IF(#REF!="Yes", 0.25, 0)</f>
        <v>#REF!</v>
      </c>
      <c r="K19" s="36" t="e">
        <f t="shared" si="1"/>
        <v>#REF!</v>
      </c>
      <c r="L19" s="40"/>
    </row>
    <row r="20" spans="1:20" ht="19.5">
      <c r="A20" s="20" t="s">
        <v>3</v>
      </c>
      <c r="B20" s="20"/>
      <c r="C20" s="108" t="s">
        <v>6</v>
      </c>
      <c r="D20" s="108"/>
      <c r="E20" s="108"/>
      <c r="F20" s="108"/>
      <c r="G20" s="108"/>
      <c r="H20" s="108"/>
      <c r="I20" s="108"/>
      <c r="J20" s="13"/>
      <c r="K20" s="27"/>
      <c r="M20" s="12"/>
      <c r="N20" s="15"/>
      <c r="O20" s="103"/>
      <c r="P20" s="103"/>
      <c r="Q20" s="12"/>
      <c r="R20" s="12"/>
      <c r="S20" s="12"/>
    </row>
    <row r="21" spans="1:20" ht="19.5">
      <c r="A21" s="4" t="s">
        <v>26</v>
      </c>
      <c r="B21" s="4"/>
      <c r="C21" s="13">
        <f>COUNTIF(D5:D19, "Yes")</f>
        <v>0</v>
      </c>
      <c r="D21" s="10"/>
      <c r="E21" s="10"/>
      <c r="F21" s="10"/>
      <c r="G21" s="10"/>
      <c r="H21" s="10"/>
      <c r="I21" s="10"/>
      <c r="J21" s="10"/>
      <c r="K21" s="35"/>
      <c r="M21" s="12"/>
      <c r="N21" s="15"/>
      <c r="O21" s="104"/>
      <c r="P21" s="104"/>
      <c r="Q21" s="12"/>
      <c r="R21" s="12"/>
      <c r="S21" s="12"/>
    </row>
    <row r="22" spans="1:20" ht="19.5">
      <c r="A22" s="4" t="s">
        <v>4</v>
      </c>
      <c r="B22" s="4"/>
      <c r="C22" s="13" t="e">
        <f>AVERAGEIF(K5:K19,"&lt;&gt;0")</f>
        <v>#REF!</v>
      </c>
      <c r="D22" s="10"/>
      <c r="E22" s="10"/>
      <c r="F22" s="10"/>
      <c r="G22" s="10"/>
      <c r="H22" s="10"/>
      <c r="I22" s="10"/>
      <c r="J22" s="10"/>
      <c r="K22" s="27"/>
      <c r="M22" s="12"/>
      <c r="N22" s="15"/>
      <c r="O22" s="16"/>
      <c r="P22" s="17"/>
      <c r="Q22" s="12"/>
      <c r="R22" s="12"/>
      <c r="S22" s="12"/>
    </row>
    <row r="23" spans="1:20" ht="19.5">
      <c r="A23" s="4" t="s">
        <v>8</v>
      </c>
      <c r="B23" s="4"/>
      <c r="C23" s="13" t="e">
        <f>SUM(C21:C22)</f>
        <v>#REF!</v>
      </c>
      <c r="D23" s="10"/>
      <c r="E23" s="10"/>
      <c r="F23" s="10"/>
      <c r="G23" s="10"/>
      <c r="H23" s="10"/>
      <c r="I23" s="10"/>
      <c r="J23" s="10"/>
      <c r="K23" s="27"/>
      <c r="M23" s="12"/>
      <c r="N23" s="15"/>
      <c r="O23" s="16"/>
      <c r="P23" s="16"/>
      <c r="Q23" s="12"/>
      <c r="R23" s="12"/>
      <c r="S23" s="12"/>
    </row>
    <row r="24" spans="1:20" ht="19.5">
      <c r="M24" s="12"/>
      <c r="N24" s="15"/>
      <c r="O24" s="16"/>
      <c r="P24" s="16"/>
      <c r="Q24" s="12"/>
      <c r="R24" s="12"/>
      <c r="S24" s="12"/>
    </row>
    <row r="25" spans="1:20" ht="37" customHeight="1">
      <c r="A25" s="109" t="s">
        <v>14</v>
      </c>
      <c r="B25" s="109"/>
      <c r="C25" s="109"/>
      <c r="D25" s="109"/>
      <c r="E25" s="109"/>
      <c r="F25" s="109"/>
      <c r="G25" s="109"/>
      <c r="H25" s="109"/>
      <c r="I25" s="109"/>
      <c r="J25" s="6"/>
      <c r="M25" s="12"/>
      <c r="N25" s="12"/>
      <c r="O25" s="12"/>
      <c r="P25" s="12"/>
      <c r="Q25" s="12"/>
      <c r="R25" s="12"/>
      <c r="S25" s="12"/>
    </row>
    <row r="26" spans="1:20" ht="91" customHeight="1">
      <c r="A26" s="97" t="s">
        <v>37</v>
      </c>
      <c r="B26" s="97"/>
      <c r="C26" s="97"/>
      <c r="D26" s="97"/>
      <c r="E26" s="97"/>
      <c r="F26" s="97"/>
      <c r="G26" s="97"/>
      <c r="H26" s="97"/>
      <c r="I26" s="42"/>
      <c r="J26" s="42"/>
      <c r="M26" s="12"/>
      <c r="N26" s="12"/>
      <c r="O26" s="12"/>
      <c r="P26" s="12"/>
      <c r="Q26" s="12"/>
      <c r="R26" s="12"/>
      <c r="S26" s="12"/>
    </row>
    <row r="27" spans="1:20" ht="140.15" customHeight="1">
      <c r="A27" s="5" t="s">
        <v>0</v>
      </c>
      <c r="B27" s="5"/>
      <c r="C27" s="5" t="s">
        <v>36</v>
      </c>
      <c r="D27" s="5" t="s">
        <v>32</v>
      </c>
      <c r="E27" s="5" t="s">
        <v>33</v>
      </c>
      <c r="F27" s="110" t="s">
        <v>31</v>
      </c>
      <c r="G27" s="111"/>
      <c r="H27" s="111"/>
      <c r="I27" s="22"/>
      <c r="J27" s="22"/>
      <c r="K27" s="28"/>
      <c r="N27" s="12"/>
      <c r="O27" s="12"/>
      <c r="P27" s="12"/>
      <c r="Q27" s="12"/>
      <c r="R27" s="12"/>
      <c r="S27" s="12"/>
      <c r="T27" s="12"/>
    </row>
    <row r="28" spans="1:20" ht="21" customHeight="1" thickBot="1">
      <c r="A28" s="101" t="s">
        <v>1</v>
      </c>
      <c r="B28" s="101"/>
      <c r="C28" s="101"/>
      <c r="D28" s="101"/>
      <c r="E28" s="101"/>
      <c r="F28" s="101"/>
      <c r="G28" s="101"/>
      <c r="H28" s="101"/>
      <c r="I28" s="22"/>
      <c r="J28" s="22"/>
      <c r="K28" s="12"/>
      <c r="M28" s="12"/>
      <c r="N28" s="12"/>
      <c r="O28" s="12"/>
      <c r="P28" s="12"/>
      <c r="Q28" s="12"/>
      <c r="R28" s="12"/>
      <c r="S28" s="12"/>
    </row>
    <row r="29" spans="1:20" ht="17.149999999999999" customHeight="1" thickTop="1">
      <c r="A29" s="11" t="e">
        <f>#REF!</f>
        <v>#REF!</v>
      </c>
      <c r="B29" s="11"/>
      <c r="C29" s="52"/>
      <c r="D29" s="37"/>
      <c r="E29" s="37"/>
      <c r="F29" s="112"/>
      <c r="G29" s="113"/>
      <c r="H29" s="114"/>
      <c r="I29" s="22"/>
      <c r="J29" s="22"/>
      <c r="K29" s="28"/>
      <c r="N29" s="12"/>
      <c r="O29" s="12"/>
      <c r="P29" s="12"/>
      <c r="Q29" s="12"/>
      <c r="R29" s="12"/>
      <c r="S29" s="12"/>
      <c r="T29" s="12"/>
    </row>
    <row r="30" spans="1:20" ht="16" customHeight="1">
      <c r="A30" s="11" t="e">
        <f>#REF!</f>
        <v>#REF!</v>
      </c>
      <c r="B30" s="53"/>
      <c r="C30" s="43"/>
      <c r="D30" s="55"/>
      <c r="E30" s="38"/>
      <c r="F30" s="115"/>
      <c r="G30" s="116"/>
      <c r="H30" s="117"/>
      <c r="I30" s="22"/>
      <c r="J30" s="22"/>
      <c r="K30" s="28"/>
      <c r="N30" s="12"/>
      <c r="O30" s="12"/>
      <c r="P30" s="12"/>
      <c r="Q30" s="12"/>
      <c r="R30" s="12"/>
      <c r="S30" s="12"/>
      <c r="T30" s="12"/>
    </row>
    <row r="31" spans="1:20" ht="16" customHeight="1">
      <c r="A31" s="11" t="e">
        <f>#REF!</f>
        <v>#REF!</v>
      </c>
      <c r="B31" s="53"/>
      <c r="C31" s="43"/>
      <c r="D31" s="56"/>
      <c r="E31" s="37"/>
      <c r="F31" s="118"/>
      <c r="G31" s="119"/>
      <c r="H31" s="120"/>
      <c r="I31" s="22"/>
      <c r="J31" s="22"/>
      <c r="K31" s="28"/>
      <c r="N31" s="12"/>
      <c r="O31" s="12"/>
      <c r="P31" s="12"/>
      <c r="Q31" s="12"/>
      <c r="R31" s="12"/>
      <c r="S31" s="12"/>
      <c r="T31" s="12"/>
    </row>
    <row r="32" spans="1:20" ht="16" customHeight="1">
      <c r="A32" s="11" t="e">
        <f>#REF!</f>
        <v>#REF!</v>
      </c>
      <c r="B32" s="53"/>
      <c r="C32" s="43"/>
      <c r="D32" s="55"/>
      <c r="E32" s="38"/>
      <c r="F32" s="115"/>
      <c r="G32" s="116"/>
      <c r="H32" s="117"/>
      <c r="I32" s="22"/>
      <c r="J32" s="22"/>
      <c r="K32" s="28"/>
      <c r="N32" s="12"/>
      <c r="O32" s="12"/>
      <c r="P32" s="12"/>
      <c r="Q32" s="12"/>
      <c r="R32" s="12"/>
      <c r="S32" s="12"/>
      <c r="T32" s="12"/>
    </row>
    <row r="33" spans="1:20" ht="16" customHeight="1">
      <c r="A33" s="11" t="e">
        <f>#REF!</f>
        <v>#REF!</v>
      </c>
      <c r="B33" s="53"/>
      <c r="C33" s="43"/>
      <c r="D33" s="56"/>
      <c r="E33" s="37"/>
      <c r="F33" s="118"/>
      <c r="G33" s="119"/>
      <c r="H33" s="120"/>
      <c r="I33" s="22"/>
      <c r="J33" s="22"/>
      <c r="K33" s="28"/>
      <c r="N33" s="12"/>
      <c r="O33" s="12"/>
      <c r="P33" s="12"/>
      <c r="Q33" s="12"/>
      <c r="R33" s="12"/>
      <c r="S33" s="12"/>
      <c r="T33" s="12"/>
    </row>
    <row r="34" spans="1:20" ht="16" customHeight="1">
      <c r="A34" s="36" t="e">
        <f>#REF!</f>
        <v>#REF!</v>
      </c>
      <c r="B34" s="54"/>
      <c r="C34" s="43"/>
      <c r="D34" s="57"/>
      <c r="E34" s="39"/>
      <c r="F34" s="105"/>
      <c r="G34" s="106"/>
      <c r="H34" s="107"/>
      <c r="I34" s="22"/>
      <c r="J34" s="22"/>
      <c r="K34" s="28"/>
    </row>
    <row r="35" spans="1:20" ht="16" customHeight="1">
      <c r="A35" s="9" t="e">
        <f>#REF!</f>
        <v>#REF!</v>
      </c>
      <c r="B35" s="9"/>
      <c r="C35" s="43"/>
      <c r="D35" s="55"/>
      <c r="E35" s="38"/>
      <c r="F35" s="100"/>
      <c r="G35" s="100"/>
      <c r="H35" s="100"/>
      <c r="I35" s="22"/>
      <c r="J35" s="22"/>
      <c r="K35" s="28"/>
    </row>
    <row r="36" spans="1:20" ht="16" customHeight="1">
      <c r="A36" s="9" t="e">
        <f>#REF!</f>
        <v>#REF!</v>
      </c>
      <c r="B36" s="9"/>
      <c r="C36" s="43"/>
      <c r="D36" s="55"/>
      <c r="E36" s="38"/>
      <c r="F36" s="100"/>
      <c r="G36" s="100"/>
      <c r="H36" s="100"/>
      <c r="I36" s="22"/>
      <c r="J36" s="22"/>
      <c r="K36" s="28"/>
    </row>
    <row r="37" spans="1:20" ht="16" customHeight="1">
      <c r="A37" s="9" t="e">
        <f>#REF!</f>
        <v>#REF!</v>
      </c>
      <c r="B37" s="9"/>
      <c r="C37" s="43"/>
      <c r="D37" s="55"/>
      <c r="E37" s="38"/>
      <c r="F37" s="100"/>
      <c r="G37" s="100"/>
      <c r="H37" s="100"/>
      <c r="I37" s="22"/>
      <c r="J37" s="22"/>
      <c r="K37" s="28"/>
    </row>
    <row r="38" spans="1:20" ht="16" customHeight="1">
      <c r="A38" s="9" t="e">
        <f>#REF!</f>
        <v>#REF!</v>
      </c>
      <c r="B38" s="9"/>
      <c r="C38" s="43"/>
      <c r="D38" s="55"/>
      <c r="E38" s="38"/>
      <c r="F38" s="100"/>
      <c r="G38" s="100"/>
      <c r="H38" s="100"/>
      <c r="I38" s="22"/>
      <c r="J38" s="22"/>
      <c r="K38" s="28"/>
    </row>
    <row r="39" spans="1:20" ht="16" customHeight="1">
      <c r="A39" s="9" t="e">
        <f>#REF!</f>
        <v>#REF!</v>
      </c>
      <c r="B39" s="9"/>
      <c r="C39" s="43"/>
      <c r="D39" s="55"/>
      <c r="E39" s="38"/>
      <c r="F39" s="100"/>
      <c r="G39" s="100"/>
      <c r="H39" s="100"/>
      <c r="I39" s="22"/>
      <c r="J39" s="22"/>
      <c r="K39" s="28"/>
    </row>
    <row r="40" spans="1:20" ht="16" customHeight="1">
      <c r="A40" s="9" t="e">
        <f>#REF!</f>
        <v>#REF!</v>
      </c>
      <c r="B40" s="9"/>
      <c r="C40" s="43"/>
      <c r="D40" s="55"/>
      <c r="E40" s="38"/>
      <c r="F40" s="100"/>
      <c r="G40" s="100"/>
      <c r="H40" s="100"/>
      <c r="I40" s="22"/>
      <c r="J40" s="22"/>
      <c r="K40" s="28"/>
    </row>
    <row r="41" spans="1:20" ht="16" customHeight="1">
      <c r="A41" s="9" t="e">
        <f>#REF!</f>
        <v>#REF!</v>
      </c>
      <c r="B41" s="9"/>
      <c r="C41" s="43"/>
      <c r="D41" s="55"/>
      <c r="E41" s="38"/>
      <c r="F41" s="100"/>
      <c r="G41" s="100"/>
      <c r="H41" s="100"/>
      <c r="I41" s="22"/>
      <c r="J41" s="22"/>
      <c r="K41" s="28"/>
    </row>
    <row r="42" spans="1:20" ht="16" customHeight="1">
      <c r="A42" s="9" t="e">
        <f>#REF!</f>
        <v>#REF!</v>
      </c>
      <c r="B42" s="9"/>
      <c r="C42" s="43"/>
      <c r="D42" s="55"/>
      <c r="E42" s="38"/>
      <c r="F42" s="100"/>
      <c r="G42" s="100"/>
      <c r="H42" s="100"/>
      <c r="I42" s="22"/>
      <c r="J42" s="22"/>
      <c r="K42" s="28"/>
    </row>
    <row r="43" spans="1:20" ht="16" customHeight="1">
      <c r="A43" s="9" t="e">
        <f>#REF!</f>
        <v>#REF!</v>
      </c>
      <c r="B43" s="9"/>
      <c r="C43" s="43"/>
      <c r="D43" s="55"/>
      <c r="E43" s="38"/>
      <c r="F43" s="100"/>
      <c r="G43" s="100"/>
      <c r="H43" s="100"/>
      <c r="I43" s="22"/>
      <c r="J43" s="22"/>
      <c r="K43" s="28"/>
    </row>
    <row r="44" spans="1:20" ht="19.5">
      <c r="A44" s="7"/>
      <c r="B44" s="7"/>
      <c r="C44" s="99"/>
      <c r="D44" s="99"/>
      <c r="E44" s="99"/>
      <c r="F44" s="99"/>
      <c r="G44" s="99"/>
      <c r="H44" s="99"/>
      <c r="I44" s="99"/>
      <c r="J44" s="8"/>
      <c r="K44" s="12"/>
    </row>
    <row r="45" spans="1:20" ht="19.5">
      <c r="A45" s="21" t="s">
        <v>9</v>
      </c>
      <c r="B45" s="21"/>
      <c r="C45" s="98"/>
      <c r="D45" s="98"/>
      <c r="E45" s="98"/>
      <c r="F45" s="98"/>
      <c r="G45" s="98"/>
      <c r="H45" s="98"/>
      <c r="I45" s="98"/>
      <c r="J45" s="23"/>
      <c r="K45" s="12"/>
    </row>
    <row r="46" spans="1:20" ht="19.5">
      <c r="A46" s="7" t="s">
        <v>10</v>
      </c>
      <c r="B46" s="7"/>
      <c r="C46" s="24" t="e">
        <f>AVERAGE(D29:D43)</f>
        <v>#DIV/0!</v>
      </c>
      <c r="D46" s="24"/>
      <c r="E46" s="24"/>
      <c r="F46" s="24"/>
      <c r="G46" s="24"/>
      <c r="H46" s="24"/>
      <c r="I46" s="24"/>
      <c r="J46" s="24"/>
      <c r="K46" s="12"/>
    </row>
    <row r="47" spans="1:20" ht="19.5">
      <c r="A47" s="7" t="s">
        <v>12</v>
      </c>
      <c r="B47" s="7"/>
      <c r="C47" s="24" t="e">
        <f>AVERAGE(E29:E43)</f>
        <v>#DIV/0!</v>
      </c>
      <c r="D47" s="24"/>
      <c r="E47" s="24"/>
      <c r="F47" s="24"/>
      <c r="G47" s="24"/>
      <c r="H47" s="24"/>
      <c r="I47" s="24"/>
      <c r="J47" s="24"/>
    </row>
    <row r="48" spans="1:20" ht="19.5">
      <c r="A48" s="7" t="s">
        <v>11</v>
      </c>
      <c r="B48" s="7"/>
      <c r="C48" s="24" t="e">
        <f xml:space="preserve"> AVERAGE(F29:F43)</f>
        <v>#DIV/0!</v>
      </c>
      <c r="D48" s="24"/>
      <c r="E48" s="24"/>
      <c r="F48" s="24"/>
      <c r="G48" s="24"/>
      <c r="H48" s="24"/>
      <c r="I48" s="24"/>
      <c r="J48" s="24"/>
    </row>
    <row r="49" spans="1:10" ht="19.5">
      <c r="A49" s="7" t="s">
        <v>7</v>
      </c>
      <c r="B49" s="7"/>
      <c r="C49" s="24" t="e">
        <f>SUM(C46:C48)</f>
        <v>#DIV/0!</v>
      </c>
      <c r="D49" s="24"/>
      <c r="E49" s="24"/>
      <c r="F49" s="24"/>
      <c r="G49" s="24"/>
      <c r="H49" s="24"/>
      <c r="I49" s="24"/>
      <c r="J49" s="24"/>
    </row>
    <row r="50" spans="1:10" s="12" customFormat="1" ht="19.5">
      <c r="A50" s="49" t="s">
        <v>27</v>
      </c>
      <c r="B50" s="49"/>
      <c r="C50" s="46"/>
      <c r="D50" s="46"/>
      <c r="E50" s="46"/>
      <c r="F50" s="46"/>
      <c r="G50" s="46"/>
      <c r="H50" s="46"/>
      <c r="I50" s="46"/>
      <c r="J50" s="46"/>
    </row>
    <row r="51" spans="1:10" s="12" customFormat="1" ht="19.5">
      <c r="A51" s="47" t="s">
        <v>28</v>
      </c>
      <c r="B51" s="47"/>
      <c r="C51" s="48">
        <v>0</v>
      </c>
      <c r="D51" s="46"/>
      <c r="E51" s="46"/>
      <c r="F51" s="46"/>
      <c r="G51" s="46"/>
      <c r="H51" s="46"/>
      <c r="I51" s="46"/>
      <c r="J51" s="46"/>
    </row>
    <row r="52" spans="1:10" s="12" customFormat="1" ht="19.5">
      <c r="A52" s="47" t="s">
        <v>30</v>
      </c>
      <c r="B52" s="47"/>
      <c r="C52" s="48">
        <v>0</v>
      </c>
      <c r="D52" s="46"/>
      <c r="E52" s="46"/>
      <c r="F52" s="46"/>
      <c r="G52" s="46"/>
      <c r="H52" s="46"/>
      <c r="I52" s="46"/>
      <c r="J52" s="46"/>
    </row>
    <row r="53" spans="1:10" ht="19.5">
      <c r="A53" s="47" t="s">
        <v>29</v>
      </c>
      <c r="B53" s="47"/>
      <c r="C53" s="48">
        <v>0</v>
      </c>
      <c r="D53" s="19"/>
      <c r="E53" s="19"/>
      <c r="F53" s="19"/>
      <c r="G53" s="19"/>
      <c r="H53" s="19"/>
      <c r="I53" s="19"/>
      <c r="J53" s="19"/>
    </row>
    <row r="54" spans="1:10" ht="59.15" customHeight="1">
      <c r="A54" s="25" t="s">
        <v>13</v>
      </c>
      <c r="B54" s="25"/>
      <c r="C54" s="32" t="e" cm="1">
        <f t="array" ref="C54">SUM((C23+C49+C51:C53)/45)</f>
        <v>#REF!</v>
      </c>
      <c r="D54" s="18"/>
      <c r="E54" s="18"/>
      <c r="F54" s="18"/>
      <c r="G54" s="18"/>
      <c r="H54" s="18"/>
      <c r="I54" s="18"/>
      <c r="J54" s="18"/>
    </row>
  </sheetData>
  <sheetProtection algorithmName="SHA-512" hashValue="myQ5VFI32kATxCm3Wo0/D6lFOsFqAfZDjd3qMnhQF6Lfk+i37EAOzcv+NG9EM3uMKkaruXav8My4m9VS+JiLQg==" saltValue="UmaZi0tj9PIiAAcxeWBKBw==" spinCount="100000" sheet="1" objects="1" scenarios="1" selectLockedCells="1" selectUnlockedCells="1"/>
  <mergeCells count="26">
    <mergeCell ref="O20:P20"/>
    <mergeCell ref="O21:P21"/>
    <mergeCell ref="F34:H34"/>
    <mergeCell ref="F35:H35"/>
    <mergeCell ref="A28:H28"/>
    <mergeCell ref="C20:I20"/>
    <mergeCell ref="A25:I25"/>
    <mergeCell ref="F27:H27"/>
    <mergeCell ref="F29:H29"/>
    <mergeCell ref="F30:H30"/>
    <mergeCell ref="F31:H31"/>
    <mergeCell ref="F32:H32"/>
    <mergeCell ref="F33:H33"/>
    <mergeCell ref="A2:K2"/>
    <mergeCell ref="A26:H26"/>
    <mergeCell ref="C45:I45"/>
    <mergeCell ref="C44:I44"/>
    <mergeCell ref="F36:H36"/>
    <mergeCell ref="F37:H37"/>
    <mergeCell ref="F38:H38"/>
    <mergeCell ref="F39:H39"/>
    <mergeCell ref="F40:H40"/>
    <mergeCell ref="F41:H41"/>
    <mergeCell ref="F43:H43"/>
    <mergeCell ref="F42:H42"/>
    <mergeCell ref="A4:I4"/>
  </mergeCells>
  <dataValidations count="6">
    <dataValidation type="list" allowBlank="1" showInputMessage="1" showErrorMessage="1" sqref="D29:E43 C53">
      <formula1>"0, 4"</formula1>
    </dataValidation>
    <dataValidation type="list" allowBlank="1" showInputMessage="1" showErrorMessage="1" sqref="F29:F43 G29:H30 G32:H43">
      <formula1>"0, 1, 2, 3, 4, 5, 6"</formula1>
    </dataValidation>
    <dataValidation type="list" allowBlank="1" showInputMessage="1" showErrorMessage="1" sqref="G5:G19">
      <formula1>"0, 2, 3"</formula1>
    </dataValidation>
    <dataValidation type="list" allowBlank="1" showInputMessage="1" showErrorMessage="1" sqref="C51">
      <formula1>"0, 1, 2"</formula1>
    </dataValidation>
    <dataValidation type="list" allowBlank="1" showInputMessage="1" showErrorMessage="1" sqref="C52">
      <formula1>"0, 1, 2, 3"</formula1>
    </dataValidation>
    <dataValidation type="list" allowBlank="1" showInputMessage="1" showErrorMessage="1" sqref="D5:D19 C29:C43">
      <formula1>"Yes, No"</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Meta Data</vt:lpstr>
      <vt:lpstr>Data Set</vt:lpstr>
      <vt:lpstr>Data Dictionary</vt:lpstr>
      <vt:lpstr>Scoring Instructions (FCSA) </vt:lpstr>
      <vt:lpstr>Scores Input (FCSA)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user</cp:lastModifiedBy>
  <dcterms:created xsi:type="dcterms:W3CDTF">2020-02-17T22:51:12Z</dcterms:created>
  <dcterms:modified xsi:type="dcterms:W3CDTF">2020-04-14T06:25:19Z</dcterms:modified>
</cp:coreProperties>
</file>