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user\Desktop\Open Data Race\Submission\Week#3\Team DataSets Updated\"/>
    </mc:Choice>
  </mc:AlternateContent>
  <bookViews>
    <workbookView xWindow="0" yWindow="0" windowWidth="18780" windowHeight="5820"/>
  </bookViews>
  <sheets>
    <sheet name="Meta Data" sheetId="5" r:id="rId1"/>
    <sheet name="Data Set" sheetId="6" r:id="rId2"/>
    <sheet name="Data Dictionary" sheetId="7" r:id="rId3"/>
    <sheet name="Scoring Instructions (FCSA) " sheetId="4" state="hidden" r:id="rId4"/>
    <sheet name="Scores Input (FCSA)" sheetId="2" state="hidden" r:id="rId5"/>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6" i="2" l="1"/>
  <c r="B7" i="2"/>
  <c r="B8" i="2"/>
  <c r="B9" i="2"/>
  <c r="B10" i="2"/>
  <c r="B11" i="2"/>
  <c r="B12" i="2"/>
  <c r="B13" i="2"/>
  <c r="B14" i="2"/>
  <c r="B15" i="2"/>
  <c r="B16" i="2"/>
  <c r="B17" i="2"/>
  <c r="B18" i="2"/>
  <c r="B19" i="2"/>
  <c r="B5" i="2"/>
  <c r="C48" i="2"/>
  <c r="C47" i="2"/>
  <c r="C46" i="2"/>
  <c r="H11" i="2" l="1"/>
  <c r="I11" i="2"/>
  <c r="J11" i="2"/>
  <c r="H12" i="2"/>
  <c r="I12" i="2"/>
  <c r="J12" i="2"/>
  <c r="H13" i="2"/>
  <c r="I13" i="2"/>
  <c r="J13" i="2"/>
  <c r="H14" i="2"/>
  <c r="I14" i="2"/>
  <c r="J14" i="2"/>
  <c r="H15" i="2"/>
  <c r="I15" i="2"/>
  <c r="J15" i="2"/>
  <c r="H16" i="2"/>
  <c r="I16" i="2"/>
  <c r="J16" i="2"/>
  <c r="H17" i="2"/>
  <c r="I17" i="2"/>
  <c r="J17" i="2"/>
  <c r="H18" i="2"/>
  <c r="I18" i="2"/>
  <c r="J18" i="2"/>
  <c r="H19" i="2"/>
  <c r="I19" i="2"/>
  <c r="J19" i="2"/>
  <c r="A11" i="2"/>
  <c r="C11" i="2"/>
  <c r="E11" i="2"/>
  <c r="F11" i="2"/>
  <c r="A12" i="2"/>
  <c r="C12" i="2"/>
  <c r="E12" i="2"/>
  <c r="F12" i="2"/>
  <c r="A13" i="2"/>
  <c r="C13" i="2"/>
  <c r="E13" i="2"/>
  <c r="F13" i="2"/>
  <c r="A14" i="2"/>
  <c r="C14" i="2"/>
  <c r="E14" i="2"/>
  <c r="F14" i="2"/>
  <c r="A15" i="2"/>
  <c r="C15" i="2"/>
  <c r="E15" i="2"/>
  <c r="F15" i="2"/>
  <c r="A16" i="2"/>
  <c r="C16" i="2"/>
  <c r="E16" i="2"/>
  <c r="F16" i="2"/>
  <c r="A17" i="2"/>
  <c r="C17" i="2"/>
  <c r="E17" i="2"/>
  <c r="F17" i="2"/>
  <c r="A18" i="2"/>
  <c r="C18" i="2"/>
  <c r="E18" i="2"/>
  <c r="F18" i="2"/>
  <c r="A19" i="2"/>
  <c r="C19" i="2"/>
  <c r="E19" i="2"/>
  <c r="F19" i="2"/>
  <c r="K17" i="2" l="1"/>
  <c r="K15" i="2"/>
  <c r="K13" i="2"/>
  <c r="K12" i="2"/>
  <c r="K19" i="2"/>
  <c r="K14" i="2"/>
  <c r="K16" i="2"/>
  <c r="K18" i="2"/>
  <c r="K11" i="2"/>
  <c r="A30" i="2"/>
  <c r="A31" i="2"/>
  <c r="A32" i="2"/>
  <c r="A33" i="2"/>
  <c r="A34" i="2"/>
  <c r="A35" i="2"/>
  <c r="A36" i="2"/>
  <c r="A37" i="2"/>
  <c r="A38" i="2"/>
  <c r="A39" i="2"/>
  <c r="A40" i="2"/>
  <c r="A41" i="2"/>
  <c r="A42" i="2"/>
  <c r="A43" i="2"/>
  <c r="J5" i="2"/>
  <c r="J6" i="2"/>
  <c r="J7" i="2"/>
  <c r="J8" i="2"/>
  <c r="J9" i="2"/>
  <c r="J10" i="2"/>
  <c r="I5" i="2"/>
  <c r="F6" i="2"/>
  <c r="F7" i="2"/>
  <c r="F8" i="2"/>
  <c r="F9" i="2"/>
  <c r="F10" i="2"/>
  <c r="F5" i="2"/>
  <c r="I6" i="2"/>
  <c r="I7" i="2"/>
  <c r="I8" i="2"/>
  <c r="I9" i="2"/>
  <c r="I10" i="2"/>
  <c r="H6" i="2"/>
  <c r="H7" i="2"/>
  <c r="H8" i="2"/>
  <c r="H9" i="2"/>
  <c r="H10" i="2"/>
  <c r="H5" i="2"/>
  <c r="E6" i="2"/>
  <c r="E7" i="2"/>
  <c r="E8" i="2"/>
  <c r="E9" i="2"/>
  <c r="E10" i="2"/>
  <c r="C6" i="2"/>
  <c r="C7" i="2"/>
  <c r="C8" i="2"/>
  <c r="C9" i="2"/>
  <c r="C10" i="2"/>
  <c r="A6" i="2"/>
  <c r="A7" i="2"/>
  <c r="A8" i="2"/>
  <c r="A9" i="2"/>
  <c r="A10" i="2"/>
  <c r="K6" i="2" l="1"/>
  <c r="K5" i="2"/>
  <c r="K10" i="2"/>
  <c r="A29" i="2"/>
  <c r="C21" i="2"/>
  <c r="K9" i="2" l="1"/>
  <c r="K8" i="2"/>
  <c r="K7" i="2"/>
  <c r="C49" i="2"/>
  <c r="E5" i="2"/>
  <c r="C5" i="2"/>
  <c r="A5" i="2"/>
  <c r="C22" i="2" l="1"/>
  <c r="C23" i="2" l="1"/>
  <c r="C54" i="2" s="1" a="1"/>
  <c r="C54" i="2"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<sst xmlns="http://schemas.openxmlformats.org/spreadsheetml/2006/main" count="552" uniqueCount="95">
  <si>
    <t>Indicator Name</t>
  </si>
  <si>
    <t>ODIN Datasets</t>
  </si>
  <si>
    <t>Coverage Scores</t>
  </si>
  <si>
    <t>Coverage Sub Section</t>
  </si>
  <si>
    <t>Completeness</t>
  </si>
  <si>
    <t>Completeness Score</t>
  </si>
  <si>
    <t>Score</t>
  </si>
  <si>
    <t>TOTAL OPENNESS SCORE</t>
  </si>
  <si>
    <t>TOTAL COVERAGE SCORE</t>
  </si>
  <si>
    <t>Openness Sub Section</t>
  </si>
  <si>
    <t>Nonproprietary format</t>
  </si>
  <si>
    <t>Metadata</t>
  </si>
  <si>
    <t>Machine Readabilility</t>
  </si>
  <si>
    <t>TOTAL SCORE</t>
  </si>
  <si>
    <t>Openness Scores</t>
  </si>
  <si>
    <t>Last 5 
Years Score</t>
  </si>
  <si>
    <t>Last 10 
Years Score</t>
  </si>
  <si>
    <t>Step One: Complete the Coverage Scores Section</t>
  </si>
  <si>
    <t>Step Two: Complete the Openness Scores Section</t>
  </si>
  <si>
    <t>Geo Coordinates</t>
  </si>
  <si>
    <t>Extra Credit: Geo Coordinates Score</t>
  </si>
  <si>
    <t>Instructions for Scoring (Scores Input tab)</t>
  </si>
  <si>
    <t>Datasets</t>
  </si>
  <si>
    <r>
      <t xml:space="preserve"> Categorical Disaggregation Required 
</t>
    </r>
    <r>
      <rPr>
        <i/>
        <sz val="10"/>
        <color theme="3"/>
        <rFont val="Calibri (Body)"/>
      </rPr>
      <t>(assigned indicators only)</t>
    </r>
  </si>
  <si>
    <r>
      <t xml:space="preserve">Categorical Disaggregation in dataset 
</t>
    </r>
    <r>
      <rPr>
        <sz val="10"/>
        <color theme="3"/>
        <rFont val="Calibri (Body)"/>
      </rPr>
      <t>(List all)</t>
    </r>
  </si>
  <si>
    <r>
      <t xml:space="preserve">Disaggregation Score
</t>
    </r>
    <r>
      <rPr>
        <i/>
        <sz val="11"/>
        <color theme="3"/>
        <rFont val="Calibri (Body)"/>
      </rPr>
      <t>(2+ disaggregations is 3 pts, 1 is 2 pts)</t>
    </r>
  </si>
  <si>
    <t>Availability</t>
  </si>
  <si>
    <t>Other Points</t>
  </si>
  <si>
    <t>Submitted on Time (2 points max)</t>
  </si>
  <si>
    <t>Extra Credit for Website TOU (4 points)</t>
  </si>
  <si>
    <t>Quality of Submission (3 points max)</t>
  </si>
  <si>
    <r>
      <t xml:space="preserve">Metadata Score (2 pt per component):
</t>
    </r>
    <r>
      <rPr>
        <i/>
        <sz val="11"/>
        <color theme="3"/>
        <rFont val="Calibri (Body)"/>
      </rPr>
      <t>1. Source
2. Data Owner
3. Last Updated
4. Language
5. Key terms
6. Methodology</t>
    </r>
  </si>
  <si>
    <r>
      <t xml:space="preserve">Nonproprietary format? </t>
    </r>
    <r>
      <rPr>
        <b/>
        <sz val="15"/>
        <color theme="3"/>
        <rFont val="Calibri (Body)"/>
      </rPr>
      <t>(PDF, XLSX, CSV, DOCX)</t>
    </r>
    <r>
      <rPr>
        <sz val="11"/>
        <color theme="3"/>
        <rFont val="Calibri (Body)"/>
      </rPr>
      <t xml:space="preserve"> 
Yes, 4 points</t>
    </r>
  </si>
  <si>
    <r>
      <t xml:space="preserve">Machine Readable? (XLS, XLSX, CSV) 
</t>
    </r>
    <r>
      <rPr>
        <i/>
        <sz val="11"/>
        <color theme="3"/>
        <rFont val="Calibri (Body)"/>
      </rPr>
      <t>Yes, 4 points</t>
    </r>
  </si>
  <si>
    <t>Is this indicator assigned?</t>
  </si>
  <si>
    <t>Did they submit this dataset?</t>
  </si>
  <si>
    <r>
      <t xml:space="preserve">Did they submit this dataset?
</t>
    </r>
    <r>
      <rPr>
        <i/>
        <sz val="11"/>
        <color theme="3"/>
        <rFont val="Calibri (Body)"/>
      </rPr>
      <t>If "No," stop here</t>
    </r>
  </si>
  <si>
    <t>Openness Scores: Fill out the four light green columns for each dataset submitted. In Column C, answer whether or not they submitted the dataset. In Column D, give 4 points if they submitted the dataset in a nonproprietary format (otherwise, give 0). In Column E, give 4 points if they submitted the dataset in a machine readable format (otherwise, give 0). In Column G, give 2 points per metadata component provided.</t>
  </si>
  <si>
    <t>Coverage Scores: Fill out the the two light blue columns. All other columns are automatically generated. In column D, verify whether or not they submitted the dataset. In Column G, assign points based on how many disaggregatedtions are in the dataset (Column E). If the dataset was assigned, the disaggregations must have at least one of the required disaggregations listed in Column C.	
If any of the information they submitted in the columns  in incorrect, you must change it in the tab, "Entity Input." Do not change it on this tab.</t>
  </si>
  <si>
    <t>The scoring input tab autocalculates much of the scores based on the methodology. However, there are a few sections that need to be manually scored. Those cells are highlighted in light blue. The guide below will explain how they should be used.</t>
  </si>
  <si>
    <t xml:space="preserve">The only aspect of the Coverage score that is not autocalculated in the Disaggregation Score and whether or not the dataset was submitted.
Answer both questions for each dataset. If you need to change any of the other information due to misinformation being supplied by the entities, change it on the "Entity Input" tab, not the "Scores Input" tab.
</t>
  </si>
  <si>
    <t>In the green table, the same datasets in the blue table will display here. The other information is not automatic, as it depends on the format of files that were submitted, as well as the quality of the metadata provided.
For each dataset, you will need to provide a score for the following:
1. Was the dataset submitted? Select yes or no.
2. Nonproprietary format? If the dataset provided was uploaded in a nonproproetary format such as PDF, docx, CSV, XLSX, docx, then you would select 4, otherwise select 0.
3. Machine Readable? If the dataset provided was uploaded in a machine readable format such as CSV, XLSX, XLS then you would select 4, otherwise select 0.
4. Metadata: There are 6 metadata components we are looking for (Source, Data Owner, Last Updated Date, Language, Key terms, and Methodology). Give 2 points for each component they provided for a maximum of 12 points.</t>
  </si>
  <si>
    <t>Step Three: Other Points</t>
  </si>
  <si>
    <t>Give 2 points if the datasets were submitted on time.
Give up to 3 points for the quality of the submission. Points should be deducted if they altered the spreadsheet or supplied misinformation.</t>
  </si>
  <si>
    <t>Step Four: Extra Credit</t>
  </si>
  <si>
    <t xml:space="preserve">Extra credit (4 points) is given if an agency updates the terms of use or open data license on their website to confirm to open data standards using the guidelines given to them during the workshop. ODW is happy to do the scoring for this component. </t>
  </si>
  <si>
    <t>Step Five: Final Score</t>
  </si>
  <si>
    <t>If the previous steps were completed, the final score should be calculated in cell C54.</t>
  </si>
  <si>
    <t xml:space="preserve">Metadata </t>
  </si>
  <si>
    <t>Dataset Name_EN</t>
  </si>
  <si>
    <t>Dataset Name_AR</t>
  </si>
  <si>
    <t>Description_EN</t>
  </si>
  <si>
    <t>Description_AR</t>
  </si>
  <si>
    <t>Source (URL of original source)</t>
  </si>
  <si>
    <t>Data Owner_EN</t>
  </si>
  <si>
    <t>Data Owner_AR</t>
  </si>
  <si>
    <t>Owner_Tel</t>
  </si>
  <si>
    <t>Last Update Date</t>
  </si>
  <si>
    <t>Language</t>
  </si>
  <si>
    <t>Key terms / Tags</t>
  </si>
  <si>
    <t>Year</t>
  </si>
  <si>
    <t>الشارقة</t>
  </si>
  <si>
    <t>عجمان</t>
  </si>
  <si>
    <t>أم القيوين</t>
  </si>
  <si>
    <t>رأس الخيمة</t>
  </si>
  <si>
    <t>الفجيرة</t>
  </si>
  <si>
    <t>Sharjah</t>
  </si>
  <si>
    <t>Ajman</t>
  </si>
  <si>
    <t>Umm al Quwain</t>
  </si>
  <si>
    <t>Ras al Khaima</t>
  </si>
  <si>
    <t xml:space="preserve"> Fujairah</t>
  </si>
  <si>
    <t xml:space="preserve">Public Federal Housing  </t>
  </si>
  <si>
    <t xml:space="preserve"> المساكن الحكومية الاتحادية</t>
  </si>
  <si>
    <t>Notes</t>
  </si>
  <si>
    <t xml:space="preserve">Federal housing/Emirates/Government housing / Northern Emirates / Houses 
  المساكن الاتحادية / الإمارات /  المساكن الحكومية / الإمارات الشمالية /المساكن </t>
  </si>
  <si>
    <t xml:space="preserve">This field represents in which year  the housing was constrcuted and completed 
يمثل هذا الحقل السنة التي تم انشاء  المسكن فيها </t>
  </si>
  <si>
    <t xml:space="preserve">This field represents the count of houses  in a specific emirate in a specific year </t>
  </si>
  <si>
    <t xml:space="preserve">Data Dictionary </t>
  </si>
  <si>
    <t>Ministry of Infrastructure Development - Housing Department</t>
  </si>
  <si>
    <t>عدد المساكن الحكومية التي تم تنفيذها من قبل وزارة تطوير البنية التحتية و توزيعها حسب الامارة و السنة  في الإمارات الشمالية ( الشارقة/ ام القيوين/ راس الخمية/عجمان / الفجيرة )</t>
  </si>
  <si>
    <t>Number of government housing units built by the Ministry of Infrastructure Development Distributed by emirate and year in Northern Emirates (Sharjah / Umm al-Quwain / Ras al-Khaimah / Ajman / Fujairah)</t>
  </si>
  <si>
    <t>Count of federal houses in Northern Emirates (Sharjah / Umm al-Quwain / Ras al-Khaimah / Ajman / Fujairah) based on emirate and year 
عدد المنازل الاتحادية في الإمارات الشمالية  ( الشارقة/ ام القيوين/ راس الخمية/عجمان / الفجيرة ) حسب الإمارة والسنة</t>
  </si>
  <si>
    <t xml:space="preserve">This Dataset is generated from internal systems as tables and published as Open Data in the minsitry website and Bayanat.ae website 
يتم إنشاء مجموعة البيانات هذه من الأنظمة الداخلية كجداول ونشرها على أنها بيانات مفتوحة في الموقع الالكتروني لوزارة تطوير البنية التحتية و موقع ( بيانات . امارات ) 
https://bayanat.ae/ 
https://www.moid.gov.ae/ar-sa/Pages/default.aspx </t>
  </si>
  <si>
    <t xml:space="preserve">   وزارة تطوير البنية التحتية- إدارة الاسكان</t>
  </si>
  <si>
    <t>Emirate_EN</t>
  </si>
  <si>
    <t>Emirate_AR</t>
  </si>
  <si>
    <t>House_Count</t>
  </si>
  <si>
    <t>y latitude</t>
  </si>
  <si>
    <t>x longitude</t>
  </si>
  <si>
    <t xml:space="preserve">This field represents the y coordinate which is a geographic coordinate of the Emirate centerpoint in decimal degree
  يمثل هذا الحقل الاحداثي الصادي لمركز الإمارة 
</t>
  </si>
  <si>
    <t xml:space="preserve">This field represents the x coordinate  which is a geographic coordinate of the Emirate centerpoint in decimal degree
يمثل هذا الحقل الاحداثي السيني لمركز الإمارة
</t>
  </si>
  <si>
    <t xml:space="preserve">يمثل هذا الحقل اسم الإمارة ، وهي إحدى الإمارات الشمالية للإمارات العربية المتحدة( الشارقة، ام القيوين، عجمان، راس الخيمة، الفجيرة ) </t>
  </si>
  <si>
    <t>This field represents the name of the Emirate , which is one of the Northern emirates of the United Arab  Emirated  Emirates (Sharjah, Umm Al Quwain, Ajman, Ras Al Khaimah, Fujairah)</t>
  </si>
  <si>
    <t>Calculation Methodology</t>
  </si>
  <si>
    <t>EN/AR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</si>
</sst>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7">
    <font>
      <sz val="12"/>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b/>
      <sz val="15"/>
      <color theme="3"/>
      <name val="Calibri"/>
      <family val="2"/>
      <scheme val="minor"/>
    </font>
    <font>
      <b/>
      <sz val="12"/>
      <color theme="0"/>
      <name val="Calibri"/>
      <family val="2"/>
      <scheme val="minor"/>
    </font>
    <font>
      <b/>
      <sz val="12"/>
      <color theme="1"/>
      <name val="Calibri"/>
      <family val="2"/>
      <scheme val="minor"/>
    </font>
    <font>
      <b/>
      <sz val="16"/>
      <color theme="1"/>
      <name val="Calibri"/>
      <family val="2"/>
      <scheme val="minor"/>
    </font>
    <font>
      <b/>
      <sz val="20"/>
      <color theme="1"/>
      <name val="Calibri"/>
      <family val="2"/>
      <scheme val="minor"/>
    </font>
    <font>
      <b/>
      <sz val="20"/>
      <color theme="0"/>
      <name val="Calibri"/>
      <family val="2"/>
      <scheme val="minor"/>
    </font>
    <font>
      <b/>
      <sz val="15"/>
      <color theme="0"/>
      <name val="Calibri"/>
      <family val="2"/>
      <scheme val="minor"/>
    </font>
    <font>
      <sz val="15"/>
      <color theme="0"/>
      <name val="Calibri"/>
      <family val="2"/>
      <scheme val="minor"/>
    </font>
    <font>
      <sz val="15"/>
      <color theme="4"/>
      <name val="Calibri"/>
      <family val="2"/>
      <scheme val="minor"/>
    </font>
    <font>
      <sz val="12"/>
      <color theme="4"/>
      <name val="Calibri"/>
      <family val="2"/>
      <scheme val="minor"/>
    </font>
    <font>
      <b/>
      <u/>
      <sz val="15"/>
      <color theme="0"/>
      <name val="Calibri"/>
      <family val="2"/>
      <scheme val="minor"/>
    </font>
    <font>
      <b/>
      <sz val="22"/>
      <color theme="0"/>
      <name val="Calibri"/>
      <family val="2"/>
      <scheme val="minor"/>
    </font>
    <font>
      <i/>
      <sz val="11"/>
      <color theme="3"/>
      <name val="Calibri (Body)"/>
    </font>
    <font>
      <sz val="11"/>
      <color theme="3"/>
      <name val="Calibri (Body)"/>
    </font>
    <font>
      <b/>
      <sz val="15"/>
      <color theme="3"/>
      <name val="Calibri (Body)"/>
    </font>
    <font>
      <b/>
      <sz val="16"/>
      <color rgb="FF000000"/>
      <name val="Calibri"/>
      <family val="2"/>
      <scheme val="minor"/>
    </font>
    <font>
      <b/>
      <sz val="20"/>
      <color rgb="FF00B0F0"/>
      <name val="Calibri"/>
      <family val="2"/>
      <scheme val="minor"/>
    </font>
    <font>
      <sz val="12"/>
      <color rgb="FFC00000"/>
      <name val="Calibri"/>
      <family val="2"/>
      <scheme val="minor"/>
    </font>
    <font>
      <i/>
      <sz val="10"/>
      <color theme="3"/>
      <name val="Calibri (Body)"/>
    </font>
    <font>
      <sz val="10"/>
      <color theme="3"/>
      <name val="Calibri (Body)"/>
    </font>
    <font>
      <b/>
      <sz val="15"/>
      <color theme="1"/>
      <name val="Calibri"/>
      <family val="2"/>
      <scheme val="minor"/>
    </font>
    <font>
      <b/>
      <u/>
      <sz val="15"/>
      <color theme="1"/>
      <name val="Calibri"/>
      <family val="2"/>
      <scheme val="minor"/>
    </font>
    <font>
      <sz val="16"/>
      <color theme="0"/>
      <name val="Calibri"/>
      <family val="2"/>
      <scheme val="minor"/>
    </font>
    <font>
      <sz val="11"/>
      <color indexed="8"/>
      <name val="Calibri"/>
      <family val="2"/>
    </font>
    <font>
      <sz val="12"/>
      <color indexed="8"/>
      <name val="Calibri"/>
      <family val="2"/>
    </font>
    <font>
      <sz val="16"/>
      <color indexed="8"/>
      <name val="Calibri"/>
      <family val="2"/>
    </font>
    <font>
      <b/>
      <sz val="12"/>
      <color indexed="8"/>
      <name val="Calibri"/>
      <family val="2"/>
    </font>
    <font>
      <b/>
      <sz val="12"/>
      <color theme="1"/>
      <name val="Calibri"/>
      <family val="2"/>
    </font>
    <font>
      <sz val="11"/>
      <color rgb="FF000000"/>
      <name val="Calibri"/>
      <family val="2"/>
      <scheme val="minor"/>
    </font>
    <font>
      <sz val="12"/>
      <color rgb="FF000000"/>
      <name val="Calibri"/>
      <family val="2"/>
    </font>
    <font>
      <b/>
      <sz val="11"/>
      <color indexed="8"/>
      <name val="Calibri"/>
      <family val="2"/>
    </font>
    <font>
      <b/>
      <sz val="11"/>
      <color rgb="FF000000"/>
      <name val="Calibri"/>
      <family val="2"/>
    </font>
    <font>
      <b/>
      <sz val="11"/>
      <color rgb="FF000000"/>
      <name val="Calibri"/>
      <family val="2"/>
      <scheme val="minor"/>
    </font>
  </fonts>
  <fills count="8">
    <fill>
      <patternFill patternType="none"/>
    </fill>
    <fill>
      <patternFill patternType="gray125"/>
    </fill>
    <fill>
      <patternFill patternType="solid">
        <fgColor theme="4" tint="0.79998168889431442"/>
        <bgColor indexed="65"/>
      </patternFill>
    </fill>
    <fill>
      <patternFill patternType="solid">
        <fgColor theme="8" tint="0.79998168889431442"/>
        <bgColor indexed="64"/>
      </patternFill>
    </fill>
    <fill>
      <patternFill patternType="solid">
        <fgColor theme="4"/>
        <bgColor indexed="64"/>
      </patternFill>
    </fill>
    <fill>
      <patternFill patternType="solid">
        <fgColor theme="9" tint="-0.499984740745262"/>
        <bgColor indexed="64"/>
      </patternFill>
    </fill>
    <fill>
      <patternFill patternType="solid">
        <fgColor theme="9" tint="0.79998168889431442"/>
        <bgColor indexed="64"/>
      </patternFill>
    </fill>
    <fill>
      <patternFill patternType="solid">
        <fgColor theme="1"/>
        <bgColor indexed="64"/>
      </patternFill>
    </fill>
  </fills>
  <borders count="21">
    <border>
      <left/>
      <right/>
      <top/>
      <bottom/>
      <diagonal/>
    </border>
    <border>
      <left/>
      <right/>
      <top/>
      <bottom style="thick">
        <color theme="4"/>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top/>
      <bottom/>
      <diagonal/>
    </border>
    <border>
      <left style="thin">
        <color theme="2" tint="-9.9978637043366805E-2"/>
      </left>
      <right style="thin">
        <color theme="2" tint="-9.9978637043366805E-2"/>
      </right>
      <top style="thin">
        <color theme="2" tint="-9.9978637043366805E-2"/>
      </top>
      <bottom/>
      <diagonal/>
    </border>
    <border>
      <left style="thin">
        <color theme="2" tint="-9.9978637043366805E-2"/>
      </left>
      <right/>
      <top style="thin">
        <color theme="2" tint="-9.9978637043366805E-2"/>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
      <left style="thin">
        <color theme="2" tint="-9.9978637043366805E-2"/>
      </left>
      <right/>
      <top style="thick">
        <color theme="4"/>
      </top>
      <bottom style="thin">
        <color theme="2" tint="-9.9978637043366805E-2"/>
      </bottom>
      <diagonal/>
    </border>
    <border>
      <left style="thin">
        <color theme="2" tint="-9.9978637043366805E-2"/>
      </left>
      <right/>
      <top style="thin">
        <color theme="2" tint="-9.9978637043366805E-2"/>
      </top>
      <bottom/>
      <diagonal/>
    </border>
    <border>
      <left/>
      <right/>
      <top style="thin">
        <color theme="2" tint="-9.9978637043366805E-2"/>
      </top>
      <bottom/>
      <diagonal/>
    </border>
    <border>
      <left/>
      <right/>
      <top style="thick">
        <color theme="4"/>
      </top>
      <bottom style="thin">
        <color theme="2" tint="-9.9978637043366805E-2"/>
      </bottom>
      <diagonal/>
    </border>
    <border>
      <left/>
      <right style="thin">
        <color theme="2" tint="-9.9978637043366805E-2"/>
      </right>
      <top style="thick">
        <color theme="4"/>
      </top>
      <bottom style="thin">
        <color theme="2" tint="-9.9978637043366805E-2"/>
      </bottom>
      <diagonal/>
    </border>
    <border>
      <left/>
      <right/>
      <top style="thin">
        <color theme="2" tint="-9.9978637043366805E-2"/>
      </top>
      <bottom style="thin">
        <color theme="2" tint="-9.9978637043366805E-2"/>
      </bottom>
      <diagonal/>
    </border>
    <border>
      <left/>
      <right style="thin">
        <color theme="2" tint="-9.9978637043366805E-2"/>
      </right>
      <top style="thin">
        <color theme="2" tint="-9.9978637043366805E-2"/>
      </top>
      <bottom/>
      <diagonal/>
    </border>
    <border>
      <left/>
      <right/>
      <top/>
      <bottom style="thin">
        <color theme="2" tint="-9.9978637043366805E-2"/>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4">
    <xf numFmtId="0" fontId="0" fillId="0" borderId="0"/>
    <xf numFmtId="0" fontId="4" fillId="0" borderId="1" applyNumberFormat="0" applyFill="0" applyAlignment="0" applyProtection="0"/>
    <xf numFmtId="0" fontId="3" fillId="2" borderId="0" applyNumberFormat="0" applyBorder="0" applyAlignment="0" applyProtection="0"/>
    <xf numFmtId="0" fontId="27" fillId="0" borderId="0"/>
  </cellStyleXfs>
  <cellXfs count="118">
    <xf numFmtId="0" fontId="0" fillId="0" borderId="0" xfId="0"/>
    <xf numFmtId="0" fontId="0" fillId="0" borderId="0" xfId="0" applyAlignment="1">
      <alignment horizontal="center" vertical="top" wrapText="1"/>
    </xf>
    <xf numFmtId="0" fontId="7" fillId="0" borderId="0" xfId="0" applyFont="1"/>
    <xf numFmtId="0" fontId="4" fillId="0" borderId="1" xfId="1" applyAlignment="1">
      <alignment horizontal="center" vertical="top" wrapText="1"/>
    </xf>
    <xf numFmtId="0" fontId="10" fillId="4" borderId="0" xfId="0" applyFont="1" applyFill="1"/>
    <xf numFmtId="0" fontId="4" fillId="0" borderId="2" xfId="1" applyBorder="1" applyAlignment="1">
      <alignment horizontal="center" vertical="top" wrapText="1"/>
    </xf>
    <xf numFmtId="0" fontId="9" fillId="5" borderId="0" xfId="0" applyFont="1" applyFill="1" applyAlignment="1">
      <alignment horizontal="left" vertical="center"/>
    </xf>
    <xf numFmtId="0" fontId="10" fillId="5" borderId="0" xfId="0" applyFont="1" applyFill="1"/>
    <xf numFmtId="0" fontId="11" fillId="5" borderId="0" xfId="0" applyFont="1" applyFill="1" applyAlignment="1">
      <alignment horizontal="left"/>
    </xf>
    <xf numFmtId="0" fontId="3" fillId="0" borderId="0" xfId="2" applyFill="1" applyBorder="1"/>
    <xf numFmtId="0" fontId="11" fillId="4" borderId="0" xfId="0" applyFont="1" applyFill="1" applyAlignment="1">
      <alignment horizontal="left"/>
    </xf>
    <xf numFmtId="0" fontId="3" fillId="0" borderId="2" xfId="2" applyFill="1" applyBorder="1"/>
    <xf numFmtId="0" fontId="0" fillId="0" borderId="0" xfId="0" applyFill="1"/>
    <xf numFmtId="0" fontId="10" fillId="4" borderId="0" xfId="0" applyFont="1" applyFill="1" applyAlignment="1">
      <alignment horizontal="left"/>
    </xf>
    <xf numFmtId="0" fontId="4" fillId="0" borderId="1" xfId="1" applyAlignment="1">
      <alignment horizontal="left" vertical="top" wrapText="1"/>
    </xf>
    <xf numFmtId="0" fontId="10" fillId="0" borderId="0" xfId="0" applyFont="1" applyFill="1"/>
    <xf numFmtId="0" fontId="11" fillId="0" borderId="0" xfId="0" applyFont="1" applyFill="1" applyAlignment="1">
      <alignment horizontal="left"/>
    </xf>
    <xf numFmtId="0" fontId="12" fillId="0" borderId="0" xfId="0" applyFont="1" applyFill="1" applyAlignment="1">
      <alignment horizontal="left"/>
    </xf>
    <xf numFmtId="0" fontId="0" fillId="7" borderId="0" xfId="0" applyFill="1"/>
    <xf numFmtId="0" fontId="13" fillId="0" borderId="0" xfId="0" applyFont="1" applyFill="1"/>
    <xf numFmtId="0" fontId="14" fillId="4" borderId="0" xfId="0" applyFont="1" applyFill="1"/>
    <xf numFmtId="0" fontId="14" fillId="5" borderId="0" xfId="0" applyFont="1" applyFill="1"/>
    <xf numFmtId="0" fontId="4" fillId="5" borderId="0" xfId="1" applyFill="1" applyBorder="1" applyAlignment="1">
      <alignment horizontal="center" vertical="top" wrapText="1"/>
    </xf>
    <xf numFmtId="0" fontId="10" fillId="5" borderId="0" xfId="0" applyFont="1" applyFill="1" applyAlignment="1">
      <alignment horizontal="left"/>
    </xf>
    <xf numFmtId="0" fontId="5" fillId="5" borderId="0" xfId="0" applyFont="1" applyFill="1"/>
    <xf numFmtId="0" fontId="15" fillId="7" borderId="0" xfId="0" applyFont="1" applyFill="1"/>
    <xf numFmtId="0" fontId="9" fillId="4" borderId="0" xfId="0" applyFont="1" applyFill="1" applyAlignment="1">
      <alignment vertical="center"/>
    </xf>
    <xf numFmtId="0" fontId="0" fillId="4" borderId="0" xfId="0" applyFill="1"/>
    <xf numFmtId="0" fontId="4" fillId="0" borderId="0" xfId="1" applyFill="1" applyBorder="1" applyAlignment="1">
      <alignment horizontal="center" vertical="top" wrapText="1"/>
    </xf>
    <xf numFmtId="0" fontId="0" fillId="0" borderId="0" xfId="0" applyAlignment="1">
      <alignment wrapText="1"/>
    </xf>
    <xf numFmtId="0" fontId="8" fillId="0" borderId="1" xfId="1" applyFont="1"/>
    <xf numFmtId="0" fontId="19" fillId="0" borderId="0" xfId="0" applyFont="1"/>
    <xf numFmtId="10" fontId="20" fillId="7" borderId="0" xfId="0" applyNumberFormat="1" applyFont="1" applyFill="1"/>
    <xf numFmtId="0" fontId="3" fillId="0" borderId="2" xfId="2" applyFont="1" applyFill="1" applyBorder="1"/>
    <xf numFmtId="0" fontId="3" fillId="0" borderId="0" xfId="2" applyFont="1" applyFill="1" applyBorder="1"/>
    <xf numFmtId="0" fontId="3" fillId="4" borderId="0" xfId="2" applyFont="1" applyFill="1" applyBorder="1" applyAlignment="1"/>
    <xf numFmtId="0" fontId="3" fillId="0" borderId="4" xfId="2" applyFill="1" applyBorder="1"/>
    <xf numFmtId="0" fontId="21" fillId="6" borderId="2" xfId="2" applyFont="1" applyFill="1" applyBorder="1"/>
    <xf numFmtId="0" fontId="21" fillId="6" borderId="2" xfId="0" applyFont="1" applyFill="1" applyBorder="1"/>
    <xf numFmtId="0" fontId="21" fillId="6" borderId="4" xfId="0" applyFont="1" applyFill="1" applyBorder="1"/>
    <xf numFmtId="0" fontId="3" fillId="0" borderId="6" xfId="2" applyFill="1" applyBorder="1"/>
    <xf numFmtId="0" fontId="3" fillId="0" borderId="4" xfId="2" applyFont="1" applyFill="1" applyBorder="1"/>
    <xf numFmtId="0" fontId="9" fillId="5" borderId="0" xfId="0" applyFont="1" applyFill="1" applyAlignment="1">
      <alignment horizontal="left" vertical="center"/>
    </xf>
    <xf numFmtId="0" fontId="3" fillId="6" borderId="2" xfId="2" applyFill="1" applyBorder="1"/>
    <xf numFmtId="0" fontId="21" fillId="3" borderId="2" xfId="2" applyFont="1" applyFill="1" applyBorder="1"/>
    <xf numFmtId="0" fontId="21" fillId="3" borderId="2" xfId="0" applyFont="1" applyFill="1" applyBorder="1"/>
    <xf numFmtId="0" fontId="5" fillId="0" borderId="0" xfId="0" applyFont="1" applyFill="1"/>
    <xf numFmtId="0" fontId="24" fillId="0" borderId="0" xfId="0" applyFont="1" applyFill="1"/>
    <xf numFmtId="0" fontId="6" fillId="0" borderId="0" xfId="0" applyFont="1" applyFill="1" applyAlignment="1">
      <alignment horizontal="center" vertical="top"/>
    </xf>
    <xf numFmtId="0" fontId="25" fillId="0" borderId="0" xfId="0" applyFont="1" applyFill="1"/>
    <xf numFmtId="0" fontId="3" fillId="3" borderId="2" xfId="2" applyFont="1" applyFill="1" applyBorder="1" applyAlignment="1">
      <alignment horizontal="center"/>
    </xf>
    <xf numFmtId="0" fontId="3" fillId="3" borderId="4" xfId="2" applyFont="1" applyFill="1" applyBorder="1" applyAlignment="1">
      <alignment horizontal="center"/>
    </xf>
    <xf numFmtId="0" fontId="3" fillId="6" borderId="4" xfId="2" applyFill="1" applyBorder="1"/>
    <xf numFmtId="0" fontId="3" fillId="0" borderId="5" xfId="2" applyFill="1" applyBorder="1"/>
    <xf numFmtId="0" fontId="3" fillId="0" borderId="8" xfId="2" applyFill="1" applyBorder="1"/>
    <xf numFmtId="0" fontId="21" fillId="6" borderId="6" xfId="0" applyFont="1" applyFill="1" applyBorder="1"/>
    <xf numFmtId="0" fontId="21" fillId="6" borderId="6" xfId="2" applyFont="1" applyFill="1" applyBorder="1"/>
    <xf numFmtId="0" fontId="21" fillId="6" borderId="13" xfId="0" applyFont="1" applyFill="1" applyBorder="1"/>
    <xf numFmtId="0" fontId="28" fillId="0" borderId="0" xfId="3" applyFont="1" applyAlignment="1">
      <alignment wrapText="1"/>
    </xf>
    <xf numFmtId="0" fontId="28" fillId="0" borderId="0" xfId="3" applyFont="1"/>
    <xf numFmtId="0" fontId="30" fillId="0" borderId="15" xfId="3" applyFont="1" applyBorder="1"/>
    <xf numFmtId="0" fontId="30" fillId="0" borderId="16" xfId="3" applyFont="1" applyBorder="1"/>
    <xf numFmtId="0" fontId="30" fillId="0" borderId="0" xfId="3" applyFont="1"/>
    <xf numFmtId="0" fontId="27" fillId="0" borderId="0" xfId="3"/>
    <xf numFmtId="0" fontId="28" fillId="0" borderId="0" xfId="3" applyFont="1" applyAlignment="1">
      <alignment vertical="top"/>
    </xf>
    <xf numFmtId="0" fontId="28" fillId="0" borderId="0" xfId="3" applyFont="1" applyAlignment="1">
      <alignment horizontal="left" vertical="top"/>
    </xf>
    <xf numFmtId="0" fontId="0" fillId="0" borderId="0" xfId="0" applyAlignment="1">
      <alignment horizontal="left" vertical="top"/>
    </xf>
    <xf numFmtId="0" fontId="27" fillId="0" borderId="0" xfId="3" applyBorder="1" applyAlignment="1">
      <alignment horizontal="center" vertical="center"/>
    </xf>
    <xf numFmtId="0" fontId="0" fillId="0" borderId="0" xfId="0" applyBorder="1" applyAlignment="1">
      <alignment horizontal="left" vertical="top"/>
    </xf>
    <xf numFmtId="0" fontId="0" fillId="0" borderId="0" xfId="0" applyBorder="1" applyAlignment="1">
      <alignment horizontal="left" vertical="top" wrapText="1"/>
    </xf>
    <xf numFmtId="0" fontId="31" fillId="0" borderId="15" xfId="3" applyFont="1" applyBorder="1"/>
    <xf numFmtId="0" fontId="32" fillId="0" borderId="0" xfId="0" applyFont="1" applyBorder="1" applyAlignment="1">
      <alignment horizontal="center" vertical="center" readingOrder="2"/>
    </xf>
    <xf numFmtId="0" fontId="32" fillId="0" borderId="0" xfId="0" applyFont="1" applyBorder="1" applyAlignment="1">
      <alignment horizontal="right" vertical="center" readingOrder="2"/>
    </xf>
    <xf numFmtId="0" fontId="2" fillId="0" borderId="0" xfId="0" applyFont="1" applyBorder="1" applyAlignment="1">
      <alignment horizontal="center" vertical="center"/>
    </xf>
    <xf numFmtId="0" fontId="2" fillId="0" borderId="0" xfId="0" applyFont="1" applyBorder="1"/>
    <xf numFmtId="0" fontId="27" fillId="0" borderId="0" xfId="3" applyAlignment="1">
      <alignment horizontal="center" vertical="center"/>
    </xf>
    <xf numFmtId="0" fontId="1" fillId="0" borderId="0" xfId="0" applyFont="1" applyBorder="1" applyAlignment="1">
      <alignment horizontal="center"/>
    </xf>
    <xf numFmtId="0" fontId="1" fillId="0" borderId="0" xfId="0" applyFont="1" applyBorder="1" applyAlignment="1">
      <alignment horizontal="center" vertical="center"/>
    </xf>
    <xf numFmtId="0" fontId="28" fillId="0" borderId="17" xfId="3" applyFont="1" applyBorder="1" applyAlignment="1">
      <alignment horizontal="left" vertical="top"/>
    </xf>
    <xf numFmtId="0" fontId="28" fillId="0" borderId="17" xfId="3" applyFont="1" applyBorder="1" applyAlignment="1">
      <alignment horizontal="left" vertical="top" wrapText="1"/>
    </xf>
    <xf numFmtId="0" fontId="28" fillId="0" borderId="18" xfId="3" applyFont="1" applyBorder="1" applyAlignment="1">
      <alignment horizontal="left" vertical="top" wrapText="1"/>
    </xf>
    <xf numFmtId="0" fontId="0" fillId="0" borderId="17" xfId="0" applyBorder="1" applyAlignment="1">
      <alignment horizontal="left" vertical="top" wrapText="1"/>
    </xf>
    <xf numFmtId="0" fontId="0" fillId="0" borderId="17" xfId="0" applyBorder="1" applyAlignment="1">
      <alignment horizontal="left" vertical="top"/>
    </xf>
    <xf numFmtId="0" fontId="33" fillId="0" borderId="17" xfId="0" applyFont="1" applyBorder="1" applyAlignment="1">
      <alignment vertical="center" wrapText="1"/>
    </xf>
    <xf numFmtId="0" fontId="0" fillId="0" borderId="18" xfId="0" applyBorder="1" applyAlignment="1">
      <alignment horizontal="left" vertical="top" wrapText="1"/>
    </xf>
    <xf numFmtId="0" fontId="34" fillId="0" borderId="15" xfId="3" applyFont="1" applyBorder="1" applyAlignment="1">
      <alignment horizontal="center" vertical="center"/>
    </xf>
    <xf numFmtId="0" fontId="35" fillId="0" borderId="15" xfId="0" applyFont="1" applyBorder="1" applyAlignment="1">
      <alignment horizontal="center" vertical="center"/>
    </xf>
    <xf numFmtId="0" fontId="36" fillId="0" borderId="16" xfId="0" applyFont="1" applyBorder="1" applyAlignment="1">
      <alignment horizontal="center" vertical="center"/>
    </xf>
    <xf numFmtId="0" fontId="29" fillId="0" borderId="19" xfId="3" applyFont="1" applyBorder="1" applyAlignment="1">
      <alignment horizontal="center" wrapText="1"/>
    </xf>
    <xf numFmtId="0" fontId="29" fillId="0" borderId="20" xfId="3" applyFont="1" applyBorder="1" applyAlignment="1">
      <alignment horizontal="center" wrapText="1"/>
    </xf>
    <xf numFmtId="0" fontId="6" fillId="0" borderId="19" xfId="0" applyFont="1" applyBorder="1" applyAlignment="1">
      <alignment horizontal="center" vertical="top"/>
    </xf>
    <xf numFmtId="0" fontId="6" fillId="0" borderId="20" xfId="0" applyFont="1" applyBorder="1" applyAlignment="1">
      <alignment horizontal="center" vertical="top"/>
    </xf>
    <xf numFmtId="0" fontId="11" fillId="0" borderId="0" xfId="0" applyFont="1" applyFill="1" applyAlignment="1">
      <alignment horizontal="left"/>
    </xf>
    <xf numFmtId="0" fontId="10" fillId="0" borderId="0" xfId="0" applyFont="1" applyFill="1" applyAlignment="1">
      <alignment horizontal="left"/>
    </xf>
    <xf numFmtId="0" fontId="21" fillId="6" borderId="8" xfId="0" applyFont="1" applyFill="1" applyBorder="1" applyAlignment="1">
      <alignment horizontal="center"/>
    </xf>
    <xf numFmtId="0" fontId="21" fillId="6" borderId="9" xfId="0" applyFont="1" applyFill="1" applyBorder="1" applyAlignment="1">
      <alignment horizontal="center"/>
    </xf>
    <xf numFmtId="0" fontId="21" fillId="6" borderId="13" xfId="0" applyFont="1" applyFill="1" applyBorder="1" applyAlignment="1">
      <alignment horizontal="center"/>
    </xf>
    <xf numFmtId="0" fontId="21" fillId="6" borderId="2" xfId="0" applyFont="1" applyFill="1" applyBorder="1" applyAlignment="1">
      <alignment horizontal="center"/>
    </xf>
    <xf numFmtId="0" fontId="4" fillId="0" borderId="1" xfId="1" applyAlignment="1">
      <alignment horizontal="left" vertical="top" wrapText="1"/>
    </xf>
    <xf numFmtId="0" fontId="10" fillId="4" borderId="0" xfId="0" applyFont="1" applyFill="1" applyAlignment="1">
      <alignment horizontal="left"/>
    </xf>
    <xf numFmtId="0" fontId="9" fillId="5" borderId="0" xfId="0" applyFont="1" applyFill="1" applyAlignment="1">
      <alignment horizontal="left" vertical="center"/>
    </xf>
    <xf numFmtId="0" fontId="4" fillId="0" borderId="3" xfId="1" applyBorder="1" applyAlignment="1">
      <alignment horizontal="center" vertical="top" wrapText="1"/>
    </xf>
    <xf numFmtId="0" fontId="4" fillId="0" borderId="0" xfId="1" applyBorder="1" applyAlignment="1">
      <alignment horizontal="center" vertical="top" wrapText="1"/>
    </xf>
    <xf numFmtId="0" fontId="21" fillId="6" borderId="7" xfId="2" applyFont="1" applyFill="1" applyBorder="1" applyAlignment="1">
      <alignment horizontal="center"/>
    </xf>
    <xf numFmtId="0" fontId="21" fillId="6" borderId="10" xfId="2" applyFont="1" applyFill="1" applyBorder="1" applyAlignment="1">
      <alignment horizontal="center"/>
    </xf>
    <xf numFmtId="0" fontId="21" fillId="6" borderId="11" xfId="2" applyFont="1" applyFill="1" applyBorder="1" applyAlignment="1">
      <alignment horizontal="center"/>
    </xf>
    <xf numFmtId="0" fontId="21" fillId="6" borderId="5" xfId="0" applyFont="1" applyFill="1" applyBorder="1" applyAlignment="1">
      <alignment horizontal="center"/>
    </xf>
    <xf numFmtId="0" fontId="21" fillId="6" borderId="12" xfId="0" applyFont="1" applyFill="1" applyBorder="1" applyAlignment="1">
      <alignment horizontal="center"/>
    </xf>
    <xf numFmtId="0" fontId="21" fillId="6" borderId="6" xfId="0" applyFont="1" applyFill="1" applyBorder="1" applyAlignment="1">
      <alignment horizontal="center"/>
    </xf>
    <xf numFmtId="0" fontId="21" fillId="6" borderId="5" xfId="2" applyFont="1" applyFill="1" applyBorder="1" applyAlignment="1">
      <alignment horizontal="center"/>
    </xf>
    <xf numFmtId="0" fontId="21" fillId="6" borderId="12" xfId="2" applyFont="1" applyFill="1" applyBorder="1" applyAlignment="1">
      <alignment horizontal="center"/>
    </xf>
    <xf numFmtId="0" fontId="21" fillId="6" borderId="6" xfId="2" applyFont="1" applyFill="1" applyBorder="1" applyAlignment="1">
      <alignment horizontal="center"/>
    </xf>
    <xf numFmtId="0" fontId="26" fillId="4" borderId="14" xfId="0" applyFont="1" applyFill="1" applyBorder="1" applyAlignment="1">
      <alignment horizontal="left" vertical="top" wrapText="1"/>
    </xf>
    <xf numFmtId="0" fontId="26" fillId="4" borderId="14" xfId="0" applyFont="1" applyFill="1" applyBorder="1" applyAlignment="1">
      <alignment horizontal="left" vertical="top"/>
    </xf>
    <xf numFmtId="0" fontId="26" fillId="5" borderId="0" xfId="0" applyFont="1" applyFill="1" applyAlignment="1">
      <alignment horizontal="left" vertical="top" wrapText="1"/>
    </xf>
    <xf numFmtId="0" fontId="10" fillId="5" borderId="0" xfId="0" applyFont="1" applyFill="1" applyAlignment="1">
      <alignment horizontal="left"/>
    </xf>
    <xf numFmtId="0" fontId="11" fillId="5" borderId="0" xfId="0" applyFont="1" applyFill="1" applyAlignment="1">
      <alignment horizontal="left"/>
    </xf>
    <xf numFmtId="0" fontId="4" fillId="0" borderId="0" xfId="1" applyBorder="1" applyAlignment="1">
      <alignment horizontal="left" vertical="top" wrapText="1"/>
    </xf>
  </cellXfs>
  <cellStyles count="4">
    <cellStyle name="20% - Accent1" xfId="2" builtinId="30"/>
    <cellStyle name="Heading 1" xfId="1" builtinId="16"/>
    <cellStyle name="Normal" xfId="0" builtinId="0"/>
    <cellStyle name="Normal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6"/>
  <sheetViews>
    <sheetView tabSelected="1" zoomScale="80" zoomScaleNormal="80" workbookViewId="0">
      <selection activeCell="C18" sqref="C18"/>
    </sheetView>
  </sheetViews>
  <sheetFormatPr defaultColWidth="8.08203125" defaultRowHeight="15.5"/>
  <cols>
    <col min="1" max="1" width="26.58203125" style="62" bestFit="1" customWidth="1"/>
    <col min="2" max="2" width="27.58203125" style="58" bestFit="1" customWidth="1"/>
    <col min="3" max="3" width="124.75" style="64" bestFit="1" customWidth="1"/>
    <col min="4" max="16384" width="8.08203125" style="59"/>
  </cols>
  <sheetData>
    <row r="1" spans="2:3" ht="16" thickBot="1"/>
    <row r="2" spans="2:3" ht="21.5" thickBot="1">
      <c r="B2" s="88" t="s">
        <v>48</v>
      </c>
      <c r="C2" s="89"/>
    </row>
    <row r="3" spans="2:3">
      <c r="B3" s="60" t="s">
        <v>49</v>
      </c>
      <c r="C3" s="78" t="s">
        <v>71</v>
      </c>
    </row>
    <row r="4" spans="2:3">
      <c r="B4" s="60" t="s">
        <v>50</v>
      </c>
      <c r="C4" s="78" t="s">
        <v>72</v>
      </c>
    </row>
    <row r="5" spans="2:3" ht="31">
      <c r="B5" s="60" t="s">
        <v>51</v>
      </c>
      <c r="C5" s="79" t="s">
        <v>80</v>
      </c>
    </row>
    <row r="6" spans="2:3">
      <c r="B6" s="60" t="s">
        <v>52</v>
      </c>
      <c r="C6" s="78" t="s">
        <v>79</v>
      </c>
    </row>
    <row r="7" spans="2:3" ht="62">
      <c r="B7" s="70" t="s">
        <v>53</v>
      </c>
      <c r="C7" s="79" t="s">
        <v>82</v>
      </c>
    </row>
    <row r="8" spans="2:3">
      <c r="B8" s="60" t="s">
        <v>54</v>
      </c>
      <c r="C8" s="79" t="s">
        <v>78</v>
      </c>
    </row>
    <row r="9" spans="2:3">
      <c r="B9" s="60" t="s">
        <v>55</v>
      </c>
      <c r="C9" s="78" t="s">
        <v>83</v>
      </c>
    </row>
    <row r="10" spans="2:3">
      <c r="B10" s="70" t="s">
        <v>56</v>
      </c>
      <c r="C10" s="78">
        <v>600500500</v>
      </c>
    </row>
    <row r="11" spans="2:3">
      <c r="B11" s="70" t="s">
        <v>57</v>
      </c>
      <c r="C11" s="78">
        <v>2019</v>
      </c>
    </row>
    <row r="12" spans="2:3" ht="44.25" customHeight="1">
      <c r="B12" s="60" t="s">
        <v>93</v>
      </c>
      <c r="C12" s="79" t="s">
        <v>81</v>
      </c>
    </row>
    <row r="13" spans="2:3">
      <c r="B13" s="60" t="s">
        <v>58</v>
      </c>
      <c r="C13" s="78" t="s">
        <v>94</v>
      </c>
    </row>
    <row r="14" spans="2:3" ht="31">
      <c r="B14" s="60" t="s">
        <v>59</v>
      </c>
      <c r="C14" s="79" t="s">
        <v>74</v>
      </c>
    </row>
    <row r="15" spans="2:3" ht="16" thickBot="1">
      <c r="B15" s="61" t="s">
        <v>73</v>
      </c>
      <c r="C15" s="80"/>
    </row>
    <row r="16" spans="2:3">
      <c r="C16" s="65"/>
    </row>
  </sheetData>
  <mergeCells count="1">
    <mergeCell ref="B2:C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31"/>
  <sheetViews>
    <sheetView zoomScale="120" zoomScaleNormal="120" workbookViewId="0">
      <selection activeCell="E1" sqref="E1"/>
    </sheetView>
  </sheetViews>
  <sheetFormatPr defaultColWidth="9" defaultRowHeight="14.5" customHeight="1"/>
  <cols>
    <col min="1" max="1" width="4.75" style="74" bestFit="1" customWidth="1"/>
    <col min="2" max="2" width="13.25" style="74" bestFit="1" customWidth="1"/>
    <col min="3" max="3" width="9.83203125" style="74" bestFit="1" customWidth="1"/>
    <col min="4" max="4" width="11.25" style="73" bestFit="1" customWidth="1"/>
    <col min="5" max="6" width="9.33203125" style="74" bestFit="1" customWidth="1"/>
    <col min="7" max="16384" width="9" style="74"/>
  </cols>
  <sheetData>
    <row r="1" spans="1:6" ht="20.25" customHeight="1">
      <c r="A1" s="76" t="s">
        <v>60</v>
      </c>
      <c r="B1" s="76" t="s">
        <v>84</v>
      </c>
      <c r="C1" s="76" t="s">
        <v>85</v>
      </c>
      <c r="D1" s="77" t="s">
        <v>86</v>
      </c>
      <c r="E1" s="71" t="s">
        <v>87</v>
      </c>
      <c r="F1" s="71" t="s">
        <v>88</v>
      </c>
    </row>
    <row r="2" spans="1:6">
      <c r="A2" s="74">
        <v>1974</v>
      </c>
      <c r="B2" s="74" t="s">
        <v>66</v>
      </c>
      <c r="C2" s="74" t="s">
        <v>61</v>
      </c>
      <c r="D2" s="73">
        <v>65</v>
      </c>
      <c r="E2" s="72">
        <v>25.176641</v>
      </c>
      <c r="F2" s="72">
        <v>55.751413999999997</v>
      </c>
    </row>
    <row r="3" spans="1:6">
      <c r="A3" s="74">
        <v>1974</v>
      </c>
      <c r="B3" s="74" t="s">
        <v>67</v>
      </c>
      <c r="C3" s="74" t="s">
        <v>62</v>
      </c>
      <c r="D3" s="73">
        <v>0</v>
      </c>
      <c r="E3" s="72">
        <v>25.402217</v>
      </c>
      <c r="F3" s="72">
        <v>55.525883</v>
      </c>
    </row>
    <row r="4" spans="1:6">
      <c r="A4" s="74">
        <v>1974</v>
      </c>
      <c r="B4" s="74" t="s">
        <v>68</v>
      </c>
      <c r="C4" s="74" t="s">
        <v>63</v>
      </c>
      <c r="D4" s="73">
        <v>16</v>
      </c>
      <c r="E4" s="72">
        <v>25.486566</v>
      </c>
      <c r="F4" s="72">
        <v>55.743879</v>
      </c>
    </row>
    <row r="5" spans="1:6">
      <c r="A5" s="74">
        <v>1974</v>
      </c>
      <c r="B5" s="74" t="s">
        <v>69</v>
      </c>
      <c r="C5" s="74" t="s">
        <v>64</v>
      </c>
      <c r="D5" s="73">
        <v>121</v>
      </c>
      <c r="E5" s="72">
        <v>25.673954999999999</v>
      </c>
      <c r="F5" s="72">
        <v>56.007466999999998</v>
      </c>
    </row>
    <row r="6" spans="1:6">
      <c r="A6" s="74">
        <v>1974</v>
      </c>
      <c r="B6" s="74" t="s">
        <v>70</v>
      </c>
      <c r="C6" s="74" t="s">
        <v>65</v>
      </c>
      <c r="D6" s="73">
        <v>207</v>
      </c>
      <c r="E6" s="72">
        <v>25.480163000000001</v>
      </c>
      <c r="F6" s="72">
        <v>56.272115999999997</v>
      </c>
    </row>
    <row r="7" spans="1:6">
      <c r="A7" s="74">
        <v>1975</v>
      </c>
      <c r="B7" s="74" t="s">
        <v>66</v>
      </c>
      <c r="C7" s="74" t="s">
        <v>61</v>
      </c>
      <c r="D7" s="73">
        <v>50</v>
      </c>
      <c r="E7" s="72">
        <v>25.176641</v>
      </c>
      <c r="F7" s="72">
        <v>55.751413999999997</v>
      </c>
    </row>
    <row r="8" spans="1:6">
      <c r="A8" s="74">
        <v>1975</v>
      </c>
      <c r="B8" s="74" t="s">
        <v>67</v>
      </c>
      <c r="C8" s="74" t="s">
        <v>62</v>
      </c>
      <c r="D8" s="73">
        <v>180</v>
      </c>
      <c r="E8" s="72">
        <v>25.402217</v>
      </c>
      <c r="F8" s="72">
        <v>55.525883</v>
      </c>
    </row>
    <row r="9" spans="1:6">
      <c r="A9" s="74">
        <v>1975</v>
      </c>
      <c r="B9" s="74" t="s">
        <v>68</v>
      </c>
      <c r="C9" s="74" t="s">
        <v>63</v>
      </c>
      <c r="D9" s="73">
        <v>244</v>
      </c>
      <c r="E9" s="72">
        <v>25.486566</v>
      </c>
      <c r="F9" s="72">
        <v>55.743879</v>
      </c>
    </row>
    <row r="10" spans="1:6">
      <c r="A10" s="74">
        <v>1975</v>
      </c>
      <c r="B10" s="74" t="s">
        <v>69</v>
      </c>
      <c r="C10" s="74" t="s">
        <v>64</v>
      </c>
      <c r="D10" s="73">
        <v>337</v>
      </c>
      <c r="E10" s="72">
        <v>25.673954999999999</v>
      </c>
      <c r="F10" s="72">
        <v>56.007466999999998</v>
      </c>
    </row>
    <row r="11" spans="1:6">
      <c r="A11" s="74">
        <v>1975</v>
      </c>
      <c r="B11" s="74" t="s">
        <v>70</v>
      </c>
      <c r="C11" s="74" t="s">
        <v>65</v>
      </c>
      <c r="D11" s="73">
        <v>103</v>
      </c>
      <c r="E11" s="72">
        <v>25.480163000000001</v>
      </c>
      <c r="F11" s="72">
        <v>56.272115999999997</v>
      </c>
    </row>
    <row r="12" spans="1:6">
      <c r="A12" s="74">
        <v>1976</v>
      </c>
      <c r="B12" s="74" t="s">
        <v>66</v>
      </c>
      <c r="C12" s="74" t="s">
        <v>61</v>
      </c>
      <c r="D12" s="73">
        <v>160</v>
      </c>
      <c r="E12" s="72">
        <v>25.176641</v>
      </c>
      <c r="F12" s="72">
        <v>55.751413999999997</v>
      </c>
    </row>
    <row r="13" spans="1:6">
      <c r="A13" s="74">
        <v>1976</v>
      </c>
      <c r="B13" s="74" t="s">
        <v>67</v>
      </c>
      <c r="C13" s="74" t="s">
        <v>62</v>
      </c>
      <c r="D13" s="73">
        <v>30</v>
      </c>
      <c r="E13" s="72">
        <v>25.402217</v>
      </c>
      <c r="F13" s="72">
        <v>55.525883</v>
      </c>
    </row>
    <row r="14" spans="1:6">
      <c r="A14" s="74">
        <v>1976</v>
      </c>
      <c r="B14" s="74" t="s">
        <v>68</v>
      </c>
      <c r="C14" s="74" t="s">
        <v>63</v>
      </c>
      <c r="D14" s="73">
        <v>0</v>
      </c>
      <c r="E14" s="72">
        <v>25.486566</v>
      </c>
      <c r="F14" s="72">
        <v>55.743879</v>
      </c>
    </row>
    <row r="15" spans="1:6">
      <c r="A15" s="74">
        <v>1976</v>
      </c>
      <c r="B15" s="74" t="s">
        <v>69</v>
      </c>
      <c r="C15" s="74" t="s">
        <v>64</v>
      </c>
      <c r="D15" s="73">
        <v>100</v>
      </c>
      <c r="E15" s="72">
        <v>25.673954999999999</v>
      </c>
      <c r="F15" s="72">
        <v>56.007466999999998</v>
      </c>
    </row>
    <row r="16" spans="1:6">
      <c r="A16" s="74">
        <v>1976</v>
      </c>
      <c r="B16" s="74" t="s">
        <v>70</v>
      </c>
      <c r="C16" s="74" t="s">
        <v>65</v>
      </c>
      <c r="D16" s="73">
        <v>90</v>
      </c>
      <c r="E16" s="72">
        <v>25.480163000000001</v>
      </c>
      <c r="F16" s="72">
        <v>56.272115999999997</v>
      </c>
    </row>
    <row r="17" spans="1:6">
      <c r="A17" s="74">
        <v>1977</v>
      </c>
      <c r="B17" s="74" t="s">
        <v>66</v>
      </c>
      <c r="C17" s="74" t="s">
        <v>61</v>
      </c>
      <c r="D17" s="73">
        <v>0</v>
      </c>
      <c r="E17" s="72">
        <v>25.176641</v>
      </c>
      <c r="F17" s="72">
        <v>55.751413999999997</v>
      </c>
    </row>
    <row r="18" spans="1:6">
      <c r="A18" s="74">
        <v>1977</v>
      </c>
      <c r="B18" s="74" t="s">
        <v>67</v>
      </c>
      <c r="C18" s="74" t="s">
        <v>62</v>
      </c>
      <c r="D18" s="73">
        <v>105</v>
      </c>
      <c r="E18" s="72">
        <v>25.402217</v>
      </c>
      <c r="F18" s="72">
        <v>55.525883</v>
      </c>
    </row>
    <row r="19" spans="1:6">
      <c r="A19" s="74">
        <v>1977</v>
      </c>
      <c r="B19" s="74" t="s">
        <v>68</v>
      </c>
      <c r="C19" s="74" t="s">
        <v>63</v>
      </c>
      <c r="D19" s="73">
        <v>100</v>
      </c>
      <c r="E19" s="72">
        <v>25.486566</v>
      </c>
      <c r="F19" s="72">
        <v>55.743879</v>
      </c>
    </row>
    <row r="20" spans="1:6">
      <c r="A20" s="74">
        <v>1977</v>
      </c>
      <c r="B20" s="74" t="s">
        <v>69</v>
      </c>
      <c r="C20" s="74" t="s">
        <v>64</v>
      </c>
      <c r="D20" s="73">
        <v>379</v>
      </c>
      <c r="E20" s="72">
        <v>25.673954999999999</v>
      </c>
      <c r="F20" s="72">
        <v>56.007466999999998</v>
      </c>
    </row>
    <row r="21" spans="1:6">
      <c r="A21" s="74">
        <v>1977</v>
      </c>
      <c r="B21" s="74" t="s">
        <v>70</v>
      </c>
      <c r="C21" s="74" t="s">
        <v>65</v>
      </c>
      <c r="D21" s="73">
        <v>227</v>
      </c>
      <c r="E21" s="72">
        <v>25.480163000000001</v>
      </c>
      <c r="F21" s="72">
        <v>56.272115999999997</v>
      </c>
    </row>
    <row r="22" spans="1:6">
      <c r="A22" s="74">
        <v>1978</v>
      </c>
      <c r="B22" s="74" t="s">
        <v>66</v>
      </c>
      <c r="C22" s="74" t="s">
        <v>61</v>
      </c>
      <c r="D22" s="73">
        <v>220</v>
      </c>
      <c r="E22" s="72">
        <v>25.176641</v>
      </c>
      <c r="F22" s="72">
        <v>55.751413999999997</v>
      </c>
    </row>
    <row r="23" spans="1:6">
      <c r="A23" s="74">
        <v>1978</v>
      </c>
      <c r="B23" s="74" t="s">
        <v>67</v>
      </c>
      <c r="C23" s="74" t="s">
        <v>62</v>
      </c>
      <c r="D23" s="73">
        <v>20</v>
      </c>
      <c r="E23" s="72">
        <v>25.402217</v>
      </c>
      <c r="F23" s="72">
        <v>55.525883</v>
      </c>
    </row>
    <row r="24" spans="1:6">
      <c r="A24" s="74">
        <v>1978</v>
      </c>
      <c r="B24" s="74" t="s">
        <v>68</v>
      </c>
      <c r="C24" s="74" t="s">
        <v>63</v>
      </c>
      <c r="D24" s="73">
        <v>50</v>
      </c>
      <c r="E24" s="72">
        <v>25.486566</v>
      </c>
      <c r="F24" s="72">
        <v>55.743879</v>
      </c>
    </row>
    <row r="25" spans="1:6">
      <c r="A25" s="74">
        <v>1978</v>
      </c>
      <c r="B25" s="74" t="s">
        <v>69</v>
      </c>
      <c r="C25" s="74" t="s">
        <v>64</v>
      </c>
      <c r="D25" s="73">
        <v>421</v>
      </c>
      <c r="E25" s="72">
        <v>25.673954999999999</v>
      </c>
      <c r="F25" s="72">
        <v>56.007466999999998</v>
      </c>
    </row>
    <row r="26" spans="1:6">
      <c r="A26" s="74">
        <v>1978</v>
      </c>
      <c r="B26" s="74" t="s">
        <v>70</v>
      </c>
      <c r="C26" s="74" t="s">
        <v>65</v>
      </c>
      <c r="D26" s="73">
        <v>270</v>
      </c>
      <c r="E26" s="72">
        <v>25.480163000000001</v>
      </c>
      <c r="F26" s="72">
        <v>56.272115999999997</v>
      </c>
    </row>
    <row r="27" spans="1:6">
      <c r="A27" s="74">
        <v>1979</v>
      </c>
      <c r="B27" s="74" t="s">
        <v>66</v>
      </c>
      <c r="C27" s="74" t="s">
        <v>61</v>
      </c>
      <c r="D27" s="73">
        <v>50</v>
      </c>
      <c r="E27" s="72">
        <v>25.176641</v>
      </c>
      <c r="F27" s="72">
        <v>55.751413999999997</v>
      </c>
    </row>
    <row r="28" spans="1:6">
      <c r="A28" s="74">
        <v>1979</v>
      </c>
      <c r="B28" s="74" t="s">
        <v>67</v>
      </c>
      <c r="C28" s="74" t="s">
        <v>62</v>
      </c>
      <c r="D28" s="73">
        <v>0</v>
      </c>
      <c r="E28" s="72">
        <v>25.402217</v>
      </c>
      <c r="F28" s="72">
        <v>55.525883</v>
      </c>
    </row>
    <row r="29" spans="1:6">
      <c r="A29" s="74">
        <v>1979</v>
      </c>
      <c r="B29" s="74" t="s">
        <v>68</v>
      </c>
      <c r="C29" s="74" t="s">
        <v>63</v>
      </c>
      <c r="D29" s="73">
        <v>0</v>
      </c>
      <c r="E29" s="72">
        <v>25.486566</v>
      </c>
      <c r="F29" s="72">
        <v>55.743879</v>
      </c>
    </row>
    <row r="30" spans="1:6">
      <c r="A30" s="74">
        <v>1979</v>
      </c>
      <c r="B30" s="74" t="s">
        <v>69</v>
      </c>
      <c r="C30" s="74" t="s">
        <v>64</v>
      </c>
      <c r="D30" s="73">
        <v>75</v>
      </c>
      <c r="E30" s="72">
        <v>25.673954999999999</v>
      </c>
      <c r="F30" s="72">
        <v>56.007466999999998</v>
      </c>
    </row>
    <row r="31" spans="1:6">
      <c r="A31" s="74">
        <v>1979</v>
      </c>
      <c r="B31" s="74" t="s">
        <v>70</v>
      </c>
      <c r="C31" s="74" t="s">
        <v>65</v>
      </c>
      <c r="D31" s="73">
        <v>121</v>
      </c>
      <c r="E31" s="72">
        <v>25.480163000000001</v>
      </c>
      <c r="F31" s="72">
        <v>56.272115999999997</v>
      </c>
    </row>
    <row r="32" spans="1:6">
      <c r="A32" s="74">
        <v>1980</v>
      </c>
      <c r="B32" s="74" t="s">
        <v>66</v>
      </c>
      <c r="C32" s="74" t="s">
        <v>61</v>
      </c>
      <c r="D32" s="73">
        <v>229</v>
      </c>
      <c r="E32" s="72">
        <v>25.176641</v>
      </c>
      <c r="F32" s="72">
        <v>55.751413999999997</v>
      </c>
    </row>
    <row r="33" spans="1:6">
      <c r="A33" s="74">
        <v>1980</v>
      </c>
      <c r="B33" s="74" t="s">
        <v>67</v>
      </c>
      <c r="C33" s="74" t="s">
        <v>62</v>
      </c>
      <c r="D33" s="73">
        <v>40</v>
      </c>
      <c r="E33" s="72">
        <v>25.402217</v>
      </c>
      <c r="F33" s="72">
        <v>55.525883</v>
      </c>
    </row>
    <row r="34" spans="1:6">
      <c r="A34" s="74">
        <v>1980</v>
      </c>
      <c r="B34" s="74" t="s">
        <v>68</v>
      </c>
      <c r="C34" s="74" t="s">
        <v>63</v>
      </c>
      <c r="D34" s="73">
        <v>3</v>
      </c>
      <c r="E34" s="72">
        <v>25.486566</v>
      </c>
      <c r="F34" s="72">
        <v>55.743879</v>
      </c>
    </row>
    <row r="35" spans="1:6">
      <c r="A35" s="74">
        <v>1980</v>
      </c>
      <c r="B35" s="74" t="s">
        <v>69</v>
      </c>
      <c r="C35" s="74" t="s">
        <v>64</v>
      </c>
      <c r="D35" s="73">
        <v>60</v>
      </c>
      <c r="E35" s="72">
        <v>25.673954999999999</v>
      </c>
      <c r="F35" s="72">
        <v>56.007466999999998</v>
      </c>
    </row>
    <row r="36" spans="1:6">
      <c r="A36" s="74">
        <v>1980</v>
      </c>
      <c r="B36" s="74" t="s">
        <v>70</v>
      </c>
      <c r="C36" s="74" t="s">
        <v>65</v>
      </c>
      <c r="D36" s="73">
        <v>387</v>
      </c>
      <c r="E36" s="72">
        <v>25.480163000000001</v>
      </c>
      <c r="F36" s="72">
        <v>56.272115999999997</v>
      </c>
    </row>
    <row r="37" spans="1:6">
      <c r="A37" s="74">
        <v>1981</v>
      </c>
      <c r="B37" s="74" t="s">
        <v>66</v>
      </c>
      <c r="C37" s="74" t="s">
        <v>61</v>
      </c>
      <c r="D37" s="73">
        <v>0</v>
      </c>
      <c r="E37" s="72">
        <v>25.176641</v>
      </c>
      <c r="F37" s="72">
        <v>55.751413999999997</v>
      </c>
    </row>
    <row r="38" spans="1:6">
      <c r="A38" s="74">
        <v>1981</v>
      </c>
      <c r="B38" s="74" t="s">
        <v>67</v>
      </c>
      <c r="C38" s="74" t="s">
        <v>62</v>
      </c>
      <c r="D38" s="73">
        <v>20</v>
      </c>
      <c r="E38" s="72">
        <v>25.402217</v>
      </c>
      <c r="F38" s="72">
        <v>55.525883</v>
      </c>
    </row>
    <row r="39" spans="1:6">
      <c r="A39" s="74">
        <v>1981</v>
      </c>
      <c r="B39" s="74" t="s">
        <v>68</v>
      </c>
      <c r="C39" s="74" t="s">
        <v>63</v>
      </c>
      <c r="D39" s="73">
        <v>83</v>
      </c>
      <c r="E39" s="72">
        <v>25.486566</v>
      </c>
      <c r="F39" s="72">
        <v>55.743879</v>
      </c>
    </row>
    <row r="40" spans="1:6">
      <c r="A40" s="74">
        <v>1981</v>
      </c>
      <c r="B40" s="74" t="s">
        <v>69</v>
      </c>
      <c r="C40" s="74" t="s">
        <v>64</v>
      </c>
      <c r="D40" s="73">
        <v>233</v>
      </c>
      <c r="E40" s="72">
        <v>25.673954999999999</v>
      </c>
      <c r="F40" s="72">
        <v>56.007466999999998</v>
      </c>
    </row>
    <row r="41" spans="1:6">
      <c r="A41" s="74">
        <v>1981</v>
      </c>
      <c r="B41" s="74" t="s">
        <v>70</v>
      </c>
      <c r="C41" s="74" t="s">
        <v>65</v>
      </c>
      <c r="D41" s="73">
        <v>24</v>
      </c>
      <c r="E41" s="72">
        <v>25.480163000000001</v>
      </c>
      <c r="F41" s="72">
        <v>56.272115999999997</v>
      </c>
    </row>
    <row r="42" spans="1:6">
      <c r="A42" s="74">
        <v>1982</v>
      </c>
      <c r="B42" s="74" t="s">
        <v>66</v>
      </c>
      <c r="C42" s="74" t="s">
        <v>61</v>
      </c>
      <c r="D42" s="73">
        <v>23</v>
      </c>
      <c r="E42" s="72">
        <v>25.176641</v>
      </c>
      <c r="F42" s="72">
        <v>55.751413999999997</v>
      </c>
    </row>
    <row r="43" spans="1:6">
      <c r="A43" s="74">
        <v>1982</v>
      </c>
      <c r="B43" s="74" t="s">
        <v>67</v>
      </c>
      <c r="C43" s="74" t="s">
        <v>62</v>
      </c>
      <c r="D43" s="73">
        <v>120</v>
      </c>
      <c r="E43" s="72">
        <v>25.402217</v>
      </c>
      <c r="F43" s="72">
        <v>55.525883</v>
      </c>
    </row>
    <row r="44" spans="1:6">
      <c r="A44" s="74">
        <v>1982</v>
      </c>
      <c r="B44" s="74" t="s">
        <v>68</v>
      </c>
      <c r="C44" s="74" t="s">
        <v>63</v>
      </c>
      <c r="D44" s="73">
        <v>0</v>
      </c>
      <c r="E44" s="72">
        <v>25.486566</v>
      </c>
      <c r="F44" s="72">
        <v>55.743879</v>
      </c>
    </row>
    <row r="45" spans="1:6">
      <c r="A45" s="74">
        <v>1982</v>
      </c>
      <c r="B45" s="74" t="s">
        <v>69</v>
      </c>
      <c r="C45" s="74" t="s">
        <v>64</v>
      </c>
      <c r="D45" s="73">
        <v>255</v>
      </c>
      <c r="E45" s="72">
        <v>25.673954999999999</v>
      </c>
      <c r="F45" s="72">
        <v>56.007466999999998</v>
      </c>
    </row>
    <row r="46" spans="1:6">
      <c r="A46" s="74">
        <v>1982</v>
      </c>
      <c r="B46" s="74" t="s">
        <v>70</v>
      </c>
      <c r="C46" s="74" t="s">
        <v>65</v>
      </c>
      <c r="D46" s="73">
        <v>141</v>
      </c>
      <c r="E46" s="72">
        <v>25.480163000000001</v>
      </c>
      <c r="F46" s="72">
        <v>56.272115999999997</v>
      </c>
    </row>
    <row r="47" spans="1:6">
      <c r="A47" s="74">
        <v>1983</v>
      </c>
      <c r="B47" s="74" t="s">
        <v>66</v>
      </c>
      <c r="C47" s="74" t="s">
        <v>61</v>
      </c>
      <c r="D47" s="73">
        <v>0</v>
      </c>
      <c r="E47" s="72">
        <v>25.176641</v>
      </c>
      <c r="F47" s="72">
        <v>55.751413999999997</v>
      </c>
    </row>
    <row r="48" spans="1:6">
      <c r="A48" s="74">
        <v>1983</v>
      </c>
      <c r="B48" s="74" t="s">
        <v>67</v>
      </c>
      <c r="C48" s="74" t="s">
        <v>62</v>
      </c>
      <c r="D48" s="73">
        <v>0</v>
      </c>
      <c r="E48" s="72">
        <v>25.402217</v>
      </c>
      <c r="F48" s="72">
        <v>55.525883</v>
      </c>
    </row>
    <row r="49" spans="1:6">
      <c r="A49" s="74">
        <v>1983</v>
      </c>
      <c r="B49" s="74" t="s">
        <v>68</v>
      </c>
      <c r="C49" s="74" t="s">
        <v>63</v>
      </c>
      <c r="D49" s="73">
        <v>0</v>
      </c>
      <c r="E49" s="72">
        <v>25.486566</v>
      </c>
      <c r="F49" s="72">
        <v>55.743879</v>
      </c>
    </row>
    <row r="50" spans="1:6">
      <c r="A50" s="74">
        <v>1983</v>
      </c>
      <c r="B50" s="74" t="s">
        <v>69</v>
      </c>
      <c r="C50" s="74" t="s">
        <v>64</v>
      </c>
      <c r="D50" s="73">
        <v>40</v>
      </c>
      <c r="E50" s="72">
        <v>25.673954999999999</v>
      </c>
      <c r="F50" s="72">
        <v>56.007466999999998</v>
      </c>
    </row>
    <row r="51" spans="1:6">
      <c r="A51" s="74">
        <v>1983</v>
      </c>
      <c r="B51" s="74" t="s">
        <v>70</v>
      </c>
      <c r="C51" s="74" t="s">
        <v>65</v>
      </c>
      <c r="D51" s="73">
        <v>15</v>
      </c>
      <c r="E51" s="72">
        <v>25.480163000000001</v>
      </c>
      <c r="F51" s="72">
        <v>56.272115999999997</v>
      </c>
    </row>
    <row r="52" spans="1:6">
      <c r="A52" s="74">
        <v>1984</v>
      </c>
      <c r="B52" s="74" t="s">
        <v>66</v>
      </c>
      <c r="C52" s="74" t="s">
        <v>61</v>
      </c>
      <c r="D52" s="73">
        <v>0</v>
      </c>
      <c r="E52" s="72">
        <v>25.176641</v>
      </c>
      <c r="F52" s="72">
        <v>55.751413999999997</v>
      </c>
    </row>
    <row r="53" spans="1:6">
      <c r="A53" s="74">
        <v>1984</v>
      </c>
      <c r="B53" s="74" t="s">
        <v>67</v>
      </c>
      <c r="C53" s="74" t="s">
        <v>62</v>
      </c>
      <c r="D53" s="73">
        <v>62</v>
      </c>
      <c r="E53" s="72">
        <v>25.402217</v>
      </c>
      <c r="F53" s="72">
        <v>55.525883</v>
      </c>
    </row>
    <row r="54" spans="1:6">
      <c r="A54" s="74">
        <v>1984</v>
      </c>
      <c r="B54" s="74" t="s">
        <v>68</v>
      </c>
      <c r="C54" s="74" t="s">
        <v>63</v>
      </c>
      <c r="D54" s="73">
        <v>0</v>
      </c>
      <c r="E54" s="72">
        <v>25.486566</v>
      </c>
      <c r="F54" s="72">
        <v>55.743879</v>
      </c>
    </row>
    <row r="55" spans="1:6">
      <c r="A55" s="74">
        <v>1984</v>
      </c>
      <c r="B55" s="74" t="s">
        <v>69</v>
      </c>
      <c r="C55" s="74" t="s">
        <v>64</v>
      </c>
      <c r="D55" s="73">
        <v>25</v>
      </c>
      <c r="E55" s="72">
        <v>25.673954999999999</v>
      </c>
      <c r="F55" s="72">
        <v>56.007466999999998</v>
      </c>
    </row>
    <row r="56" spans="1:6">
      <c r="A56" s="74">
        <v>1984</v>
      </c>
      <c r="B56" s="74" t="s">
        <v>70</v>
      </c>
      <c r="C56" s="74" t="s">
        <v>65</v>
      </c>
      <c r="D56" s="73">
        <v>65</v>
      </c>
      <c r="E56" s="72">
        <v>25.480163000000001</v>
      </c>
      <c r="F56" s="72">
        <v>56.272115999999997</v>
      </c>
    </row>
    <row r="57" spans="1:6">
      <c r="A57" s="74">
        <v>1985</v>
      </c>
      <c r="B57" s="74" t="s">
        <v>66</v>
      </c>
      <c r="C57" s="74" t="s">
        <v>61</v>
      </c>
      <c r="D57" s="73">
        <v>62</v>
      </c>
      <c r="E57" s="72">
        <v>25.176641</v>
      </c>
      <c r="F57" s="72">
        <v>55.751413999999997</v>
      </c>
    </row>
    <row r="58" spans="1:6">
      <c r="A58" s="74">
        <v>1985</v>
      </c>
      <c r="B58" s="74" t="s">
        <v>67</v>
      </c>
      <c r="C58" s="74" t="s">
        <v>62</v>
      </c>
      <c r="D58" s="73">
        <v>0</v>
      </c>
      <c r="E58" s="72">
        <v>25.402217</v>
      </c>
      <c r="F58" s="72">
        <v>55.525883</v>
      </c>
    </row>
    <row r="59" spans="1:6">
      <c r="A59" s="74">
        <v>1985</v>
      </c>
      <c r="B59" s="74" t="s">
        <v>68</v>
      </c>
      <c r="C59" s="74" t="s">
        <v>63</v>
      </c>
      <c r="D59" s="73">
        <v>0</v>
      </c>
      <c r="E59" s="72">
        <v>25.486566</v>
      </c>
      <c r="F59" s="72">
        <v>55.743879</v>
      </c>
    </row>
    <row r="60" spans="1:6">
      <c r="A60" s="74">
        <v>1985</v>
      </c>
      <c r="B60" s="74" t="s">
        <v>69</v>
      </c>
      <c r="C60" s="74" t="s">
        <v>64</v>
      </c>
      <c r="D60" s="73">
        <v>30</v>
      </c>
      <c r="E60" s="72">
        <v>25.673954999999999</v>
      </c>
      <c r="F60" s="72">
        <v>56.007466999999998</v>
      </c>
    </row>
    <row r="61" spans="1:6">
      <c r="A61" s="74">
        <v>1985</v>
      </c>
      <c r="B61" s="74" t="s">
        <v>70</v>
      </c>
      <c r="C61" s="74" t="s">
        <v>65</v>
      </c>
      <c r="D61" s="73">
        <v>0</v>
      </c>
      <c r="E61" s="72">
        <v>25.480163000000001</v>
      </c>
      <c r="F61" s="72">
        <v>56.272115999999997</v>
      </c>
    </row>
    <row r="62" spans="1:6">
      <c r="A62" s="74">
        <v>1986</v>
      </c>
      <c r="B62" s="74" t="s">
        <v>66</v>
      </c>
      <c r="C62" s="74" t="s">
        <v>61</v>
      </c>
      <c r="D62" s="73">
        <v>45</v>
      </c>
      <c r="E62" s="72">
        <v>25.176641</v>
      </c>
      <c r="F62" s="72">
        <v>55.751413999999997</v>
      </c>
    </row>
    <row r="63" spans="1:6">
      <c r="A63" s="74">
        <v>1986</v>
      </c>
      <c r="B63" s="74" t="s">
        <v>67</v>
      </c>
      <c r="C63" s="74" t="s">
        <v>62</v>
      </c>
      <c r="D63" s="73">
        <v>0</v>
      </c>
      <c r="E63" s="72">
        <v>25.402217</v>
      </c>
      <c r="F63" s="72">
        <v>55.525883</v>
      </c>
    </row>
    <row r="64" spans="1:6">
      <c r="A64" s="74">
        <v>1986</v>
      </c>
      <c r="B64" s="74" t="s">
        <v>68</v>
      </c>
      <c r="C64" s="74" t="s">
        <v>63</v>
      </c>
      <c r="D64" s="73">
        <v>0</v>
      </c>
      <c r="E64" s="72">
        <v>25.486566</v>
      </c>
      <c r="F64" s="72">
        <v>55.743879</v>
      </c>
    </row>
    <row r="65" spans="1:6">
      <c r="A65" s="74">
        <v>1986</v>
      </c>
      <c r="B65" s="74" t="s">
        <v>69</v>
      </c>
      <c r="C65" s="74" t="s">
        <v>64</v>
      </c>
      <c r="D65" s="73">
        <v>0</v>
      </c>
      <c r="E65" s="72">
        <v>25.673954999999999</v>
      </c>
      <c r="F65" s="72">
        <v>56.007466999999998</v>
      </c>
    </row>
    <row r="66" spans="1:6">
      <c r="A66" s="74">
        <v>1986</v>
      </c>
      <c r="B66" s="74" t="s">
        <v>70</v>
      </c>
      <c r="C66" s="74" t="s">
        <v>65</v>
      </c>
      <c r="D66" s="73">
        <v>0</v>
      </c>
      <c r="E66" s="72">
        <v>25.480163000000001</v>
      </c>
      <c r="F66" s="72">
        <v>56.272115999999997</v>
      </c>
    </row>
    <row r="67" spans="1:6">
      <c r="A67" s="74">
        <v>1987</v>
      </c>
      <c r="B67" s="74" t="s">
        <v>66</v>
      </c>
      <c r="C67" s="74" t="s">
        <v>61</v>
      </c>
      <c r="D67" s="73">
        <v>103</v>
      </c>
      <c r="E67" s="72">
        <v>25.176641</v>
      </c>
      <c r="F67" s="72">
        <v>55.751413999999997</v>
      </c>
    </row>
    <row r="68" spans="1:6">
      <c r="A68" s="74">
        <v>1987</v>
      </c>
      <c r="B68" s="74" t="s">
        <v>67</v>
      </c>
      <c r="C68" s="74" t="s">
        <v>62</v>
      </c>
      <c r="D68" s="73">
        <v>0</v>
      </c>
      <c r="E68" s="72">
        <v>25.402217</v>
      </c>
      <c r="F68" s="72">
        <v>55.525883</v>
      </c>
    </row>
    <row r="69" spans="1:6">
      <c r="A69" s="74">
        <v>1987</v>
      </c>
      <c r="B69" s="74" t="s">
        <v>68</v>
      </c>
      <c r="C69" s="74" t="s">
        <v>63</v>
      </c>
      <c r="D69" s="73">
        <v>0</v>
      </c>
      <c r="E69" s="72">
        <v>25.486566</v>
      </c>
      <c r="F69" s="72">
        <v>55.743879</v>
      </c>
    </row>
    <row r="70" spans="1:6">
      <c r="A70" s="74">
        <v>1987</v>
      </c>
      <c r="B70" s="74" t="s">
        <v>69</v>
      </c>
      <c r="C70" s="74" t="s">
        <v>64</v>
      </c>
      <c r="D70" s="73">
        <v>0</v>
      </c>
      <c r="E70" s="72">
        <v>25.673954999999999</v>
      </c>
      <c r="F70" s="72">
        <v>56.007466999999998</v>
      </c>
    </row>
    <row r="71" spans="1:6">
      <c r="A71" s="74">
        <v>1987</v>
      </c>
      <c r="B71" s="74" t="s">
        <v>70</v>
      </c>
      <c r="C71" s="74" t="s">
        <v>65</v>
      </c>
      <c r="D71" s="73">
        <v>0</v>
      </c>
      <c r="E71" s="72">
        <v>25.480163000000001</v>
      </c>
      <c r="F71" s="72">
        <v>56.272115999999997</v>
      </c>
    </row>
    <row r="72" spans="1:6">
      <c r="A72" s="74">
        <v>1988</v>
      </c>
      <c r="B72" s="74" t="s">
        <v>66</v>
      </c>
      <c r="C72" s="74" t="s">
        <v>61</v>
      </c>
      <c r="D72" s="73">
        <v>0</v>
      </c>
      <c r="E72" s="72">
        <v>25.176641</v>
      </c>
      <c r="F72" s="72">
        <v>55.751413999999997</v>
      </c>
    </row>
    <row r="73" spans="1:6">
      <c r="A73" s="74">
        <v>1988</v>
      </c>
      <c r="B73" s="74" t="s">
        <v>67</v>
      </c>
      <c r="C73" s="74" t="s">
        <v>62</v>
      </c>
      <c r="D73" s="73">
        <v>0</v>
      </c>
      <c r="E73" s="72">
        <v>25.402217</v>
      </c>
      <c r="F73" s="72">
        <v>55.525883</v>
      </c>
    </row>
    <row r="74" spans="1:6">
      <c r="A74" s="74">
        <v>1988</v>
      </c>
      <c r="B74" s="74" t="s">
        <v>68</v>
      </c>
      <c r="C74" s="74" t="s">
        <v>63</v>
      </c>
      <c r="D74" s="73">
        <v>0</v>
      </c>
      <c r="E74" s="72">
        <v>25.486566</v>
      </c>
      <c r="F74" s="72">
        <v>55.743879</v>
      </c>
    </row>
    <row r="75" spans="1:6">
      <c r="A75" s="74">
        <v>1988</v>
      </c>
      <c r="B75" s="74" t="s">
        <v>69</v>
      </c>
      <c r="C75" s="74" t="s">
        <v>64</v>
      </c>
      <c r="D75" s="73">
        <v>0</v>
      </c>
      <c r="E75" s="72">
        <v>25.673954999999999</v>
      </c>
      <c r="F75" s="72">
        <v>56.007466999999998</v>
      </c>
    </row>
    <row r="76" spans="1:6">
      <c r="A76" s="74">
        <v>1988</v>
      </c>
      <c r="B76" s="74" t="s">
        <v>70</v>
      </c>
      <c r="C76" s="74" t="s">
        <v>65</v>
      </c>
      <c r="D76" s="73">
        <v>62</v>
      </c>
      <c r="E76" s="72">
        <v>25.480163000000001</v>
      </c>
      <c r="F76" s="72">
        <v>56.272115999999997</v>
      </c>
    </row>
    <row r="77" spans="1:6">
      <c r="A77" s="74">
        <v>1989</v>
      </c>
      <c r="B77" s="74" t="s">
        <v>66</v>
      </c>
      <c r="C77" s="74" t="s">
        <v>61</v>
      </c>
      <c r="D77" s="73">
        <v>43</v>
      </c>
      <c r="E77" s="72">
        <v>25.176641</v>
      </c>
      <c r="F77" s="72">
        <v>55.751413999999997</v>
      </c>
    </row>
    <row r="78" spans="1:6">
      <c r="A78" s="74">
        <v>1989</v>
      </c>
      <c r="B78" s="74" t="s">
        <v>67</v>
      </c>
      <c r="C78" s="74" t="s">
        <v>62</v>
      </c>
      <c r="D78" s="73">
        <v>0</v>
      </c>
      <c r="E78" s="72">
        <v>25.402217</v>
      </c>
      <c r="F78" s="72">
        <v>55.525883</v>
      </c>
    </row>
    <row r="79" spans="1:6">
      <c r="A79" s="74">
        <v>1989</v>
      </c>
      <c r="B79" s="74" t="s">
        <v>68</v>
      </c>
      <c r="C79" s="74" t="s">
        <v>63</v>
      </c>
      <c r="D79" s="73">
        <v>0</v>
      </c>
      <c r="E79" s="72">
        <v>25.486566</v>
      </c>
      <c r="F79" s="72">
        <v>55.743879</v>
      </c>
    </row>
    <row r="80" spans="1:6">
      <c r="A80" s="74">
        <v>1989</v>
      </c>
      <c r="B80" s="74" t="s">
        <v>69</v>
      </c>
      <c r="C80" s="74" t="s">
        <v>64</v>
      </c>
      <c r="D80" s="73">
        <v>0</v>
      </c>
      <c r="E80" s="72">
        <v>25.673954999999999</v>
      </c>
      <c r="F80" s="72">
        <v>56.007466999999998</v>
      </c>
    </row>
    <row r="81" spans="1:6">
      <c r="A81" s="74">
        <v>1989</v>
      </c>
      <c r="B81" s="74" t="s">
        <v>70</v>
      </c>
      <c r="C81" s="74" t="s">
        <v>65</v>
      </c>
      <c r="D81" s="73">
        <v>0</v>
      </c>
      <c r="E81" s="72">
        <v>25.480163000000001</v>
      </c>
      <c r="F81" s="72">
        <v>56.272115999999997</v>
      </c>
    </row>
    <row r="82" spans="1:6">
      <c r="A82" s="74">
        <v>1990</v>
      </c>
      <c r="B82" s="74" t="s">
        <v>66</v>
      </c>
      <c r="C82" s="74" t="s">
        <v>61</v>
      </c>
      <c r="D82" s="73">
        <v>0</v>
      </c>
      <c r="E82" s="72">
        <v>25.176641</v>
      </c>
      <c r="F82" s="72">
        <v>55.751413999999997</v>
      </c>
    </row>
    <row r="83" spans="1:6">
      <c r="A83" s="74">
        <v>1990</v>
      </c>
      <c r="B83" s="74" t="s">
        <v>67</v>
      </c>
      <c r="C83" s="74" t="s">
        <v>62</v>
      </c>
      <c r="D83" s="73">
        <v>0</v>
      </c>
      <c r="E83" s="72">
        <v>25.402217</v>
      </c>
      <c r="F83" s="72">
        <v>55.525883</v>
      </c>
    </row>
    <row r="84" spans="1:6">
      <c r="A84" s="74">
        <v>1990</v>
      </c>
      <c r="B84" s="74" t="s">
        <v>68</v>
      </c>
      <c r="C84" s="74" t="s">
        <v>63</v>
      </c>
      <c r="D84" s="73">
        <v>0</v>
      </c>
      <c r="E84" s="72">
        <v>25.486566</v>
      </c>
      <c r="F84" s="72">
        <v>55.743879</v>
      </c>
    </row>
    <row r="85" spans="1:6">
      <c r="A85" s="74">
        <v>1990</v>
      </c>
      <c r="B85" s="74" t="s">
        <v>69</v>
      </c>
      <c r="C85" s="74" t="s">
        <v>64</v>
      </c>
      <c r="D85" s="73">
        <v>0</v>
      </c>
      <c r="E85" s="72">
        <v>25.673954999999999</v>
      </c>
      <c r="F85" s="72">
        <v>56.007466999999998</v>
      </c>
    </row>
    <row r="86" spans="1:6">
      <c r="A86" s="74">
        <v>1990</v>
      </c>
      <c r="B86" s="74" t="s">
        <v>70</v>
      </c>
      <c r="C86" s="74" t="s">
        <v>65</v>
      </c>
      <c r="D86" s="73">
        <v>0</v>
      </c>
      <c r="E86" s="72">
        <v>25.480163000000001</v>
      </c>
      <c r="F86" s="72">
        <v>56.272115999999997</v>
      </c>
    </row>
    <row r="87" spans="1:6">
      <c r="A87" s="74">
        <v>1991</v>
      </c>
      <c r="B87" s="74" t="s">
        <v>66</v>
      </c>
      <c r="C87" s="74" t="s">
        <v>61</v>
      </c>
      <c r="D87" s="73">
        <v>0</v>
      </c>
      <c r="E87" s="72">
        <v>25.176641</v>
      </c>
      <c r="F87" s="72">
        <v>55.751413999999997</v>
      </c>
    </row>
    <row r="88" spans="1:6">
      <c r="A88" s="74">
        <v>1991</v>
      </c>
      <c r="B88" s="74" t="s">
        <v>67</v>
      </c>
      <c r="C88" s="74" t="s">
        <v>62</v>
      </c>
      <c r="D88" s="73">
        <v>0</v>
      </c>
      <c r="E88" s="72">
        <v>25.402217</v>
      </c>
      <c r="F88" s="72">
        <v>55.525883</v>
      </c>
    </row>
    <row r="89" spans="1:6">
      <c r="A89" s="74">
        <v>1991</v>
      </c>
      <c r="B89" s="74" t="s">
        <v>68</v>
      </c>
      <c r="C89" s="74" t="s">
        <v>63</v>
      </c>
      <c r="D89" s="73">
        <v>0</v>
      </c>
      <c r="E89" s="72">
        <v>25.486566</v>
      </c>
      <c r="F89" s="72">
        <v>55.743879</v>
      </c>
    </row>
    <row r="90" spans="1:6">
      <c r="A90" s="74">
        <v>1991</v>
      </c>
      <c r="B90" s="74" t="s">
        <v>69</v>
      </c>
      <c r="C90" s="74" t="s">
        <v>64</v>
      </c>
      <c r="D90" s="73">
        <v>0</v>
      </c>
      <c r="E90" s="72">
        <v>25.673954999999999</v>
      </c>
      <c r="F90" s="72">
        <v>56.007466999999998</v>
      </c>
    </row>
    <row r="91" spans="1:6">
      <c r="A91" s="74">
        <v>1991</v>
      </c>
      <c r="B91" s="74" t="s">
        <v>70</v>
      </c>
      <c r="C91" s="74" t="s">
        <v>65</v>
      </c>
      <c r="D91" s="73">
        <v>0</v>
      </c>
      <c r="E91" s="72">
        <v>25.480163000000001</v>
      </c>
      <c r="F91" s="72">
        <v>56.272115999999997</v>
      </c>
    </row>
    <row r="92" spans="1:6">
      <c r="A92" s="74">
        <v>1992</v>
      </c>
      <c r="B92" s="74" t="s">
        <v>66</v>
      </c>
      <c r="C92" s="74" t="s">
        <v>61</v>
      </c>
      <c r="D92" s="73">
        <v>0</v>
      </c>
      <c r="E92" s="72">
        <v>25.176641</v>
      </c>
      <c r="F92" s="72">
        <v>55.751413999999997</v>
      </c>
    </row>
    <row r="93" spans="1:6">
      <c r="A93" s="74">
        <v>1992</v>
      </c>
      <c r="B93" s="74" t="s">
        <v>67</v>
      </c>
      <c r="C93" s="74" t="s">
        <v>62</v>
      </c>
      <c r="D93" s="73">
        <v>47</v>
      </c>
      <c r="E93" s="72">
        <v>25.402217</v>
      </c>
      <c r="F93" s="72">
        <v>55.525883</v>
      </c>
    </row>
    <row r="94" spans="1:6">
      <c r="A94" s="74">
        <v>1992</v>
      </c>
      <c r="B94" s="74" t="s">
        <v>68</v>
      </c>
      <c r="C94" s="74" t="s">
        <v>63</v>
      </c>
      <c r="D94" s="73">
        <v>0</v>
      </c>
      <c r="E94" s="72">
        <v>25.486566</v>
      </c>
      <c r="F94" s="72">
        <v>55.743879</v>
      </c>
    </row>
    <row r="95" spans="1:6">
      <c r="A95" s="74">
        <v>1992</v>
      </c>
      <c r="B95" s="74" t="s">
        <v>69</v>
      </c>
      <c r="C95" s="74" t="s">
        <v>64</v>
      </c>
      <c r="D95" s="73">
        <v>0</v>
      </c>
      <c r="E95" s="72">
        <v>25.673954999999999</v>
      </c>
      <c r="F95" s="72">
        <v>56.007466999999998</v>
      </c>
    </row>
    <row r="96" spans="1:6">
      <c r="A96" s="74">
        <v>1992</v>
      </c>
      <c r="B96" s="74" t="s">
        <v>70</v>
      </c>
      <c r="C96" s="74" t="s">
        <v>65</v>
      </c>
      <c r="D96" s="73">
        <v>71</v>
      </c>
      <c r="E96" s="72">
        <v>25.480163000000001</v>
      </c>
      <c r="F96" s="72">
        <v>56.272115999999997</v>
      </c>
    </row>
    <row r="97" spans="1:6">
      <c r="A97" s="74">
        <v>1993</v>
      </c>
      <c r="B97" s="74" t="s">
        <v>66</v>
      </c>
      <c r="C97" s="74" t="s">
        <v>61</v>
      </c>
      <c r="D97" s="73">
        <v>0</v>
      </c>
      <c r="E97" s="72">
        <v>25.176641</v>
      </c>
      <c r="F97" s="72">
        <v>55.751413999999997</v>
      </c>
    </row>
    <row r="98" spans="1:6">
      <c r="A98" s="74">
        <v>1993</v>
      </c>
      <c r="B98" s="74" t="s">
        <v>67</v>
      </c>
      <c r="C98" s="74" t="s">
        <v>62</v>
      </c>
      <c r="D98" s="73">
        <v>0</v>
      </c>
      <c r="E98" s="72">
        <v>25.402217</v>
      </c>
      <c r="F98" s="72">
        <v>55.525883</v>
      </c>
    </row>
    <row r="99" spans="1:6">
      <c r="A99" s="74">
        <v>1993</v>
      </c>
      <c r="B99" s="74" t="s">
        <v>68</v>
      </c>
      <c r="C99" s="74" t="s">
        <v>63</v>
      </c>
      <c r="D99" s="73">
        <v>0</v>
      </c>
      <c r="E99" s="72">
        <v>25.486566</v>
      </c>
      <c r="F99" s="72">
        <v>55.743879</v>
      </c>
    </row>
    <row r="100" spans="1:6">
      <c r="A100" s="74">
        <v>1993</v>
      </c>
      <c r="B100" s="74" t="s">
        <v>69</v>
      </c>
      <c r="C100" s="74" t="s">
        <v>64</v>
      </c>
      <c r="D100" s="73">
        <v>0</v>
      </c>
      <c r="E100" s="72">
        <v>25.673954999999999</v>
      </c>
      <c r="F100" s="72">
        <v>56.007466999999998</v>
      </c>
    </row>
    <row r="101" spans="1:6">
      <c r="A101" s="74">
        <v>1993</v>
      </c>
      <c r="B101" s="74" t="s">
        <v>70</v>
      </c>
      <c r="C101" s="74" t="s">
        <v>65</v>
      </c>
      <c r="D101" s="73">
        <v>60</v>
      </c>
      <c r="E101" s="72">
        <v>25.480163000000001</v>
      </c>
      <c r="F101" s="72">
        <v>56.272115999999997</v>
      </c>
    </row>
    <row r="102" spans="1:6">
      <c r="A102" s="74">
        <v>1994</v>
      </c>
      <c r="B102" s="74" t="s">
        <v>66</v>
      </c>
      <c r="C102" s="74" t="s">
        <v>61</v>
      </c>
      <c r="D102" s="73">
        <v>45</v>
      </c>
      <c r="E102" s="72">
        <v>25.176641</v>
      </c>
      <c r="F102" s="72">
        <v>55.751413999999997</v>
      </c>
    </row>
    <row r="103" spans="1:6">
      <c r="A103" s="74">
        <v>1994</v>
      </c>
      <c r="B103" s="74" t="s">
        <v>67</v>
      </c>
      <c r="C103" s="74" t="s">
        <v>62</v>
      </c>
      <c r="D103" s="73">
        <v>112</v>
      </c>
      <c r="E103" s="72">
        <v>25.402217</v>
      </c>
      <c r="F103" s="72">
        <v>55.525883</v>
      </c>
    </row>
    <row r="104" spans="1:6">
      <c r="A104" s="74">
        <v>1994</v>
      </c>
      <c r="B104" s="74" t="s">
        <v>68</v>
      </c>
      <c r="C104" s="74" t="s">
        <v>63</v>
      </c>
      <c r="D104" s="73">
        <v>0</v>
      </c>
      <c r="E104" s="72">
        <v>25.486566</v>
      </c>
      <c r="F104" s="72">
        <v>55.743879</v>
      </c>
    </row>
    <row r="105" spans="1:6">
      <c r="A105" s="74">
        <v>1994</v>
      </c>
      <c r="B105" s="74" t="s">
        <v>69</v>
      </c>
      <c r="C105" s="74" t="s">
        <v>64</v>
      </c>
      <c r="D105" s="73">
        <v>97</v>
      </c>
      <c r="E105" s="72">
        <v>25.673954999999999</v>
      </c>
      <c r="F105" s="72">
        <v>56.007466999999998</v>
      </c>
    </row>
    <row r="106" spans="1:6">
      <c r="A106" s="74">
        <v>1994</v>
      </c>
      <c r="B106" s="74" t="s">
        <v>70</v>
      </c>
      <c r="C106" s="74" t="s">
        <v>65</v>
      </c>
      <c r="D106" s="73">
        <v>108</v>
      </c>
      <c r="E106" s="72">
        <v>25.480163000000001</v>
      </c>
      <c r="F106" s="72">
        <v>56.272115999999997</v>
      </c>
    </row>
    <row r="107" spans="1:6">
      <c r="A107" s="74">
        <v>1995</v>
      </c>
      <c r="B107" s="74" t="s">
        <v>66</v>
      </c>
      <c r="C107" s="74" t="s">
        <v>61</v>
      </c>
      <c r="D107" s="73">
        <v>112</v>
      </c>
      <c r="E107" s="72">
        <v>25.176641</v>
      </c>
      <c r="F107" s="72">
        <v>55.751413999999997</v>
      </c>
    </row>
    <row r="108" spans="1:6">
      <c r="A108" s="74">
        <v>1995</v>
      </c>
      <c r="B108" s="74" t="s">
        <v>67</v>
      </c>
      <c r="C108" s="74" t="s">
        <v>62</v>
      </c>
      <c r="D108" s="73">
        <v>34</v>
      </c>
      <c r="E108" s="72">
        <v>25.402217</v>
      </c>
      <c r="F108" s="72">
        <v>55.525883</v>
      </c>
    </row>
    <row r="109" spans="1:6">
      <c r="A109" s="74">
        <v>1995</v>
      </c>
      <c r="B109" s="74" t="s">
        <v>68</v>
      </c>
      <c r="C109" s="74" t="s">
        <v>63</v>
      </c>
      <c r="D109" s="73">
        <v>0</v>
      </c>
      <c r="E109" s="72">
        <v>25.486566</v>
      </c>
      <c r="F109" s="72">
        <v>55.743879</v>
      </c>
    </row>
    <row r="110" spans="1:6">
      <c r="A110" s="74">
        <v>1995</v>
      </c>
      <c r="B110" s="74" t="s">
        <v>69</v>
      </c>
      <c r="C110" s="74" t="s">
        <v>64</v>
      </c>
      <c r="D110" s="73">
        <v>146</v>
      </c>
      <c r="E110" s="72">
        <v>25.673954999999999</v>
      </c>
      <c r="F110" s="72">
        <v>56.007466999999998</v>
      </c>
    </row>
    <row r="111" spans="1:6">
      <c r="A111" s="74">
        <v>1995</v>
      </c>
      <c r="B111" s="74" t="s">
        <v>70</v>
      </c>
      <c r="C111" s="74" t="s">
        <v>65</v>
      </c>
      <c r="D111" s="73">
        <v>94</v>
      </c>
      <c r="E111" s="72">
        <v>25.480163000000001</v>
      </c>
      <c r="F111" s="72">
        <v>56.272115999999997</v>
      </c>
    </row>
    <row r="112" spans="1:6">
      <c r="A112" s="74">
        <v>1996</v>
      </c>
      <c r="B112" s="74" t="s">
        <v>66</v>
      </c>
      <c r="C112" s="74" t="s">
        <v>61</v>
      </c>
      <c r="D112" s="73">
        <v>241</v>
      </c>
      <c r="E112" s="72">
        <v>25.176641</v>
      </c>
      <c r="F112" s="72">
        <v>55.751413999999997</v>
      </c>
    </row>
    <row r="113" spans="1:6">
      <c r="A113" s="74">
        <v>1996</v>
      </c>
      <c r="B113" s="74" t="s">
        <v>67</v>
      </c>
      <c r="C113" s="74" t="s">
        <v>62</v>
      </c>
      <c r="D113" s="73">
        <v>106</v>
      </c>
      <c r="E113" s="72">
        <v>25.402217</v>
      </c>
      <c r="F113" s="72">
        <v>55.525883</v>
      </c>
    </row>
    <row r="114" spans="1:6">
      <c r="A114" s="74">
        <v>1996</v>
      </c>
      <c r="B114" s="74" t="s">
        <v>68</v>
      </c>
      <c r="C114" s="74" t="s">
        <v>63</v>
      </c>
      <c r="D114" s="73">
        <v>181</v>
      </c>
      <c r="E114" s="72">
        <v>25.486566</v>
      </c>
      <c r="F114" s="72">
        <v>55.743879</v>
      </c>
    </row>
    <row r="115" spans="1:6">
      <c r="A115" s="74">
        <v>1996</v>
      </c>
      <c r="B115" s="74" t="s">
        <v>69</v>
      </c>
      <c r="C115" s="74" t="s">
        <v>64</v>
      </c>
      <c r="D115" s="73">
        <v>217</v>
      </c>
      <c r="E115" s="72">
        <v>25.673954999999999</v>
      </c>
      <c r="F115" s="72">
        <v>56.007466999999998</v>
      </c>
    </row>
    <row r="116" spans="1:6">
      <c r="A116" s="74">
        <v>1996</v>
      </c>
      <c r="B116" s="74" t="s">
        <v>70</v>
      </c>
      <c r="C116" s="74" t="s">
        <v>65</v>
      </c>
      <c r="D116" s="73">
        <v>98</v>
      </c>
      <c r="E116" s="72">
        <v>25.480163000000001</v>
      </c>
      <c r="F116" s="72">
        <v>56.272115999999997</v>
      </c>
    </row>
    <row r="117" spans="1:6">
      <c r="A117" s="74">
        <v>1997</v>
      </c>
      <c r="B117" s="74" t="s">
        <v>66</v>
      </c>
      <c r="C117" s="74" t="s">
        <v>61</v>
      </c>
      <c r="D117" s="73">
        <v>0</v>
      </c>
      <c r="E117" s="72">
        <v>25.176641</v>
      </c>
      <c r="F117" s="72">
        <v>55.751413999999997</v>
      </c>
    </row>
    <row r="118" spans="1:6">
      <c r="A118" s="74">
        <v>1997</v>
      </c>
      <c r="B118" s="74" t="s">
        <v>67</v>
      </c>
      <c r="C118" s="74" t="s">
        <v>62</v>
      </c>
      <c r="D118" s="73">
        <v>0</v>
      </c>
      <c r="E118" s="72">
        <v>25.402217</v>
      </c>
      <c r="F118" s="72">
        <v>55.525883</v>
      </c>
    </row>
    <row r="119" spans="1:6">
      <c r="A119" s="74">
        <v>1997</v>
      </c>
      <c r="B119" s="74" t="s">
        <v>68</v>
      </c>
      <c r="C119" s="74" t="s">
        <v>63</v>
      </c>
      <c r="D119" s="73">
        <v>20</v>
      </c>
      <c r="E119" s="72">
        <v>25.486566</v>
      </c>
      <c r="F119" s="72">
        <v>55.743879</v>
      </c>
    </row>
    <row r="120" spans="1:6">
      <c r="A120" s="74">
        <v>1997</v>
      </c>
      <c r="B120" s="74" t="s">
        <v>69</v>
      </c>
      <c r="C120" s="74" t="s">
        <v>64</v>
      </c>
      <c r="D120" s="73">
        <v>9</v>
      </c>
      <c r="E120" s="72">
        <v>25.673954999999999</v>
      </c>
      <c r="F120" s="72">
        <v>56.007466999999998</v>
      </c>
    </row>
    <row r="121" spans="1:6">
      <c r="A121" s="74">
        <v>1997</v>
      </c>
      <c r="B121" s="74" t="s">
        <v>70</v>
      </c>
      <c r="C121" s="74" t="s">
        <v>65</v>
      </c>
      <c r="D121" s="73">
        <v>168</v>
      </c>
      <c r="E121" s="72">
        <v>25.480163000000001</v>
      </c>
      <c r="F121" s="72">
        <v>56.272115999999997</v>
      </c>
    </row>
    <row r="122" spans="1:6">
      <c r="A122" s="74">
        <v>1998</v>
      </c>
      <c r="B122" s="74" t="s">
        <v>66</v>
      </c>
      <c r="C122" s="74" t="s">
        <v>61</v>
      </c>
      <c r="D122" s="73">
        <v>47</v>
      </c>
      <c r="E122" s="72">
        <v>25.176641</v>
      </c>
      <c r="F122" s="72">
        <v>55.751413999999997</v>
      </c>
    </row>
    <row r="123" spans="1:6">
      <c r="A123" s="74">
        <v>1998</v>
      </c>
      <c r="B123" s="74" t="s">
        <v>67</v>
      </c>
      <c r="C123" s="74" t="s">
        <v>62</v>
      </c>
      <c r="D123" s="73">
        <v>0</v>
      </c>
      <c r="E123" s="72">
        <v>25.402217</v>
      </c>
      <c r="F123" s="72">
        <v>55.525883</v>
      </c>
    </row>
    <row r="124" spans="1:6">
      <c r="A124" s="74">
        <v>1998</v>
      </c>
      <c r="B124" s="74" t="s">
        <v>68</v>
      </c>
      <c r="C124" s="74" t="s">
        <v>63</v>
      </c>
      <c r="D124" s="73">
        <v>0</v>
      </c>
      <c r="E124" s="72">
        <v>25.486566</v>
      </c>
      <c r="F124" s="72">
        <v>55.743879</v>
      </c>
    </row>
    <row r="125" spans="1:6">
      <c r="A125" s="74">
        <v>1998</v>
      </c>
      <c r="B125" s="74" t="s">
        <v>69</v>
      </c>
      <c r="C125" s="74" t="s">
        <v>64</v>
      </c>
      <c r="D125" s="73">
        <v>0</v>
      </c>
      <c r="E125" s="72">
        <v>25.673954999999999</v>
      </c>
      <c r="F125" s="72">
        <v>56.007466999999998</v>
      </c>
    </row>
    <row r="126" spans="1:6">
      <c r="A126" s="74">
        <v>1998</v>
      </c>
      <c r="B126" s="74" t="s">
        <v>70</v>
      </c>
      <c r="C126" s="74" t="s">
        <v>65</v>
      </c>
      <c r="D126" s="73">
        <v>0</v>
      </c>
      <c r="E126" s="72">
        <v>25.480163000000001</v>
      </c>
      <c r="F126" s="72">
        <v>56.272115999999997</v>
      </c>
    </row>
    <row r="127" spans="1:6">
      <c r="A127" s="74">
        <v>1999</v>
      </c>
      <c r="B127" s="74" t="s">
        <v>66</v>
      </c>
      <c r="C127" s="74" t="s">
        <v>61</v>
      </c>
      <c r="D127" s="73">
        <v>14</v>
      </c>
      <c r="E127" s="72">
        <v>25.176641</v>
      </c>
      <c r="F127" s="72">
        <v>55.751413999999997</v>
      </c>
    </row>
    <row r="128" spans="1:6">
      <c r="A128" s="74">
        <v>1999</v>
      </c>
      <c r="B128" s="74" t="s">
        <v>67</v>
      </c>
      <c r="C128" s="74" t="s">
        <v>62</v>
      </c>
      <c r="D128" s="73">
        <v>30</v>
      </c>
      <c r="E128" s="72">
        <v>25.402217</v>
      </c>
      <c r="F128" s="72">
        <v>55.525883</v>
      </c>
    </row>
    <row r="129" spans="1:6">
      <c r="A129" s="74">
        <v>1999</v>
      </c>
      <c r="B129" s="74" t="s">
        <v>68</v>
      </c>
      <c r="C129" s="74" t="s">
        <v>63</v>
      </c>
      <c r="D129" s="73">
        <v>30</v>
      </c>
      <c r="E129" s="72">
        <v>25.486566</v>
      </c>
      <c r="F129" s="72">
        <v>55.743879</v>
      </c>
    </row>
    <row r="130" spans="1:6">
      <c r="A130" s="74">
        <v>1999</v>
      </c>
      <c r="B130" s="74" t="s">
        <v>69</v>
      </c>
      <c r="C130" s="74" t="s">
        <v>64</v>
      </c>
      <c r="D130" s="73">
        <v>45</v>
      </c>
      <c r="E130" s="72">
        <v>25.673954999999999</v>
      </c>
      <c r="F130" s="72">
        <v>56.007466999999998</v>
      </c>
    </row>
    <row r="131" spans="1:6">
      <c r="A131" s="74">
        <v>1999</v>
      </c>
      <c r="B131" s="74" t="s">
        <v>70</v>
      </c>
      <c r="C131" s="74" t="s">
        <v>65</v>
      </c>
      <c r="D131" s="73">
        <v>0</v>
      </c>
      <c r="E131" s="72">
        <v>25.480163000000001</v>
      </c>
      <c r="F131" s="72">
        <v>56.272115999999997</v>
      </c>
    </row>
    <row r="132" spans="1:6">
      <c r="A132" s="74">
        <v>2000</v>
      </c>
      <c r="B132" s="74" t="s">
        <v>66</v>
      </c>
      <c r="C132" s="74" t="s">
        <v>61</v>
      </c>
      <c r="D132" s="73">
        <v>40</v>
      </c>
      <c r="E132" s="72">
        <v>25.176641</v>
      </c>
      <c r="F132" s="72">
        <v>55.751413999999997</v>
      </c>
    </row>
    <row r="133" spans="1:6">
      <c r="A133" s="74">
        <v>2000</v>
      </c>
      <c r="B133" s="74" t="s">
        <v>67</v>
      </c>
      <c r="C133" s="74" t="s">
        <v>62</v>
      </c>
      <c r="D133" s="73">
        <v>30</v>
      </c>
      <c r="E133" s="72">
        <v>25.402217</v>
      </c>
      <c r="F133" s="72">
        <v>55.525883</v>
      </c>
    </row>
    <row r="134" spans="1:6">
      <c r="A134" s="74">
        <v>2000</v>
      </c>
      <c r="B134" s="74" t="s">
        <v>68</v>
      </c>
      <c r="C134" s="74" t="s">
        <v>63</v>
      </c>
      <c r="D134" s="73">
        <v>27</v>
      </c>
      <c r="E134" s="72">
        <v>25.486566</v>
      </c>
      <c r="F134" s="72">
        <v>55.743879</v>
      </c>
    </row>
    <row r="135" spans="1:6">
      <c r="A135" s="74">
        <v>2000</v>
      </c>
      <c r="B135" s="74" t="s">
        <v>69</v>
      </c>
      <c r="C135" s="74" t="s">
        <v>64</v>
      </c>
      <c r="D135" s="73">
        <v>52</v>
      </c>
      <c r="E135" s="72">
        <v>25.673954999999999</v>
      </c>
      <c r="F135" s="72">
        <v>56.007466999999998</v>
      </c>
    </row>
    <row r="136" spans="1:6">
      <c r="A136" s="74">
        <v>2000</v>
      </c>
      <c r="B136" s="74" t="s">
        <v>70</v>
      </c>
      <c r="C136" s="74" t="s">
        <v>65</v>
      </c>
      <c r="D136" s="73">
        <v>0</v>
      </c>
      <c r="E136" s="72">
        <v>25.480163000000001</v>
      </c>
      <c r="F136" s="72">
        <v>56.272115999999997</v>
      </c>
    </row>
    <row r="137" spans="1:6">
      <c r="A137" s="74">
        <v>2001</v>
      </c>
      <c r="B137" s="74" t="s">
        <v>66</v>
      </c>
      <c r="C137" s="74" t="s">
        <v>61</v>
      </c>
      <c r="D137" s="73">
        <v>59</v>
      </c>
      <c r="E137" s="72">
        <v>25.176641</v>
      </c>
      <c r="F137" s="72">
        <v>55.751413999999997</v>
      </c>
    </row>
    <row r="138" spans="1:6">
      <c r="A138" s="74">
        <v>2001</v>
      </c>
      <c r="B138" s="74" t="s">
        <v>67</v>
      </c>
      <c r="C138" s="74" t="s">
        <v>62</v>
      </c>
      <c r="D138" s="73">
        <v>0</v>
      </c>
      <c r="E138" s="72">
        <v>25.402217</v>
      </c>
      <c r="F138" s="72">
        <v>55.525883</v>
      </c>
    </row>
    <row r="139" spans="1:6">
      <c r="A139" s="74">
        <v>2001</v>
      </c>
      <c r="B139" s="74" t="s">
        <v>68</v>
      </c>
      <c r="C139" s="74" t="s">
        <v>63</v>
      </c>
      <c r="D139" s="73">
        <v>0</v>
      </c>
      <c r="E139" s="72">
        <v>25.486566</v>
      </c>
      <c r="F139" s="72">
        <v>55.743879</v>
      </c>
    </row>
    <row r="140" spans="1:6">
      <c r="A140" s="74">
        <v>2001</v>
      </c>
      <c r="B140" s="74" t="s">
        <v>69</v>
      </c>
      <c r="C140" s="74" t="s">
        <v>64</v>
      </c>
      <c r="D140" s="73">
        <v>3</v>
      </c>
      <c r="E140" s="72">
        <v>25.673954999999999</v>
      </c>
      <c r="F140" s="72">
        <v>56.007466999999998</v>
      </c>
    </row>
    <row r="141" spans="1:6">
      <c r="A141" s="74">
        <v>2001</v>
      </c>
      <c r="B141" s="74" t="s">
        <v>70</v>
      </c>
      <c r="C141" s="74" t="s">
        <v>65</v>
      </c>
      <c r="D141" s="73">
        <v>0</v>
      </c>
      <c r="E141" s="72">
        <v>25.480163000000001</v>
      </c>
      <c r="F141" s="72">
        <v>56.272115999999997</v>
      </c>
    </row>
    <row r="142" spans="1:6">
      <c r="A142" s="74">
        <v>2002</v>
      </c>
      <c r="B142" s="74" t="s">
        <v>66</v>
      </c>
      <c r="C142" s="74" t="s">
        <v>61</v>
      </c>
      <c r="D142" s="73">
        <v>1</v>
      </c>
      <c r="E142" s="72">
        <v>25.176641</v>
      </c>
      <c r="F142" s="72">
        <v>55.751413999999997</v>
      </c>
    </row>
    <row r="143" spans="1:6">
      <c r="A143" s="74">
        <v>2002</v>
      </c>
      <c r="B143" s="74" t="s">
        <v>67</v>
      </c>
      <c r="C143" s="74" t="s">
        <v>62</v>
      </c>
      <c r="E143" s="72">
        <v>25.402217</v>
      </c>
      <c r="F143" s="72">
        <v>55.525883</v>
      </c>
    </row>
    <row r="144" spans="1:6">
      <c r="A144" s="74">
        <v>2002</v>
      </c>
      <c r="B144" s="74" t="s">
        <v>68</v>
      </c>
      <c r="C144" s="74" t="s">
        <v>63</v>
      </c>
      <c r="E144" s="72">
        <v>25.486566</v>
      </c>
      <c r="F144" s="72">
        <v>55.743879</v>
      </c>
    </row>
    <row r="145" spans="1:6">
      <c r="A145" s="74">
        <v>2002</v>
      </c>
      <c r="B145" s="74" t="s">
        <v>69</v>
      </c>
      <c r="C145" s="74" t="s">
        <v>64</v>
      </c>
      <c r="E145" s="72">
        <v>25.673954999999999</v>
      </c>
      <c r="F145" s="72">
        <v>56.007466999999998</v>
      </c>
    </row>
    <row r="146" spans="1:6">
      <c r="A146" s="74">
        <v>2002</v>
      </c>
      <c r="B146" s="74" t="s">
        <v>70</v>
      </c>
      <c r="C146" s="74" t="s">
        <v>65</v>
      </c>
      <c r="E146" s="72">
        <v>25.480163000000001</v>
      </c>
      <c r="F146" s="72">
        <v>56.272115999999997</v>
      </c>
    </row>
    <row r="147" spans="1:6">
      <c r="A147" s="74">
        <v>2003</v>
      </c>
      <c r="B147" s="74" t="s">
        <v>66</v>
      </c>
      <c r="C147" s="74" t="s">
        <v>61</v>
      </c>
      <c r="E147" s="72">
        <v>25.176641</v>
      </c>
      <c r="F147" s="72">
        <v>55.751413999999997</v>
      </c>
    </row>
    <row r="148" spans="1:6">
      <c r="A148" s="74">
        <v>2003</v>
      </c>
      <c r="B148" s="74" t="s">
        <v>67</v>
      </c>
      <c r="C148" s="74" t="s">
        <v>62</v>
      </c>
      <c r="E148" s="72">
        <v>25.402217</v>
      </c>
      <c r="F148" s="72">
        <v>55.525883</v>
      </c>
    </row>
    <row r="149" spans="1:6">
      <c r="A149" s="74">
        <v>2003</v>
      </c>
      <c r="B149" s="74" t="s">
        <v>68</v>
      </c>
      <c r="C149" s="74" t="s">
        <v>63</v>
      </c>
      <c r="E149" s="72">
        <v>25.486566</v>
      </c>
      <c r="F149" s="72">
        <v>55.743879</v>
      </c>
    </row>
    <row r="150" spans="1:6">
      <c r="A150" s="74">
        <v>2003</v>
      </c>
      <c r="B150" s="74" t="s">
        <v>69</v>
      </c>
      <c r="C150" s="74" t="s">
        <v>64</v>
      </c>
      <c r="E150" s="72">
        <v>25.673954999999999</v>
      </c>
      <c r="F150" s="72">
        <v>56.007466999999998</v>
      </c>
    </row>
    <row r="151" spans="1:6">
      <c r="A151" s="74">
        <v>2003</v>
      </c>
      <c r="B151" s="74" t="s">
        <v>70</v>
      </c>
      <c r="C151" s="74" t="s">
        <v>65</v>
      </c>
      <c r="E151" s="72">
        <v>25.480163000000001</v>
      </c>
      <c r="F151" s="72">
        <v>56.272115999999997</v>
      </c>
    </row>
    <row r="152" spans="1:6">
      <c r="A152" s="74">
        <v>2004</v>
      </c>
      <c r="B152" s="74" t="s">
        <v>66</v>
      </c>
      <c r="C152" s="74" t="s">
        <v>61</v>
      </c>
      <c r="D152" s="73">
        <v>3</v>
      </c>
      <c r="E152" s="72">
        <v>25.176641</v>
      </c>
      <c r="F152" s="72">
        <v>55.751413999999997</v>
      </c>
    </row>
    <row r="153" spans="1:6">
      <c r="A153" s="74">
        <v>2004</v>
      </c>
      <c r="B153" s="74" t="s">
        <v>67</v>
      </c>
      <c r="C153" s="74" t="s">
        <v>62</v>
      </c>
      <c r="E153" s="72">
        <v>25.402217</v>
      </c>
      <c r="F153" s="72">
        <v>55.525883</v>
      </c>
    </row>
    <row r="154" spans="1:6">
      <c r="A154" s="74">
        <v>2004</v>
      </c>
      <c r="B154" s="74" t="s">
        <v>68</v>
      </c>
      <c r="C154" s="74" t="s">
        <v>63</v>
      </c>
      <c r="E154" s="72">
        <v>25.486566</v>
      </c>
      <c r="F154" s="72">
        <v>55.743879</v>
      </c>
    </row>
    <row r="155" spans="1:6">
      <c r="A155" s="74">
        <v>2004</v>
      </c>
      <c r="B155" s="74" t="s">
        <v>69</v>
      </c>
      <c r="C155" s="74" t="s">
        <v>64</v>
      </c>
      <c r="E155" s="72">
        <v>25.673954999999999</v>
      </c>
      <c r="F155" s="72">
        <v>56.007466999999998</v>
      </c>
    </row>
    <row r="156" spans="1:6">
      <c r="A156" s="74">
        <v>2004</v>
      </c>
      <c r="B156" s="74" t="s">
        <v>70</v>
      </c>
      <c r="C156" s="74" t="s">
        <v>65</v>
      </c>
      <c r="E156" s="72">
        <v>25.480163000000001</v>
      </c>
      <c r="F156" s="72">
        <v>56.272115999999997</v>
      </c>
    </row>
    <row r="157" spans="1:6">
      <c r="A157" s="74">
        <v>2005</v>
      </c>
      <c r="B157" s="74" t="s">
        <v>66</v>
      </c>
      <c r="C157" s="74" t="s">
        <v>61</v>
      </c>
      <c r="E157" s="72">
        <v>25.176641</v>
      </c>
      <c r="F157" s="72">
        <v>55.751413999999997</v>
      </c>
    </row>
    <row r="158" spans="1:6">
      <c r="A158" s="74">
        <v>2005</v>
      </c>
      <c r="B158" s="74" t="s">
        <v>67</v>
      </c>
      <c r="C158" s="74" t="s">
        <v>62</v>
      </c>
      <c r="E158" s="72">
        <v>25.402217</v>
      </c>
      <c r="F158" s="72">
        <v>55.525883</v>
      </c>
    </row>
    <row r="159" spans="1:6">
      <c r="A159" s="74">
        <v>2005</v>
      </c>
      <c r="B159" s="74" t="s">
        <v>68</v>
      </c>
      <c r="C159" s="74" t="s">
        <v>63</v>
      </c>
      <c r="E159" s="72">
        <v>25.486566</v>
      </c>
      <c r="F159" s="72">
        <v>55.743879</v>
      </c>
    </row>
    <row r="160" spans="1:6">
      <c r="A160" s="74">
        <v>2005</v>
      </c>
      <c r="B160" s="74" t="s">
        <v>69</v>
      </c>
      <c r="C160" s="74" t="s">
        <v>64</v>
      </c>
      <c r="E160" s="72">
        <v>25.673954999999999</v>
      </c>
      <c r="F160" s="72">
        <v>56.007466999999998</v>
      </c>
    </row>
    <row r="161" spans="1:6">
      <c r="A161" s="74">
        <v>2005</v>
      </c>
      <c r="B161" s="74" t="s">
        <v>70</v>
      </c>
      <c r="C161" s="74" t="s">
        <v>65</v>
      </c>
      <c r="E161" s="72">
        <v>25.480163000000001</v>
      </c>
      <c r="F161" s="72">
        <v>56.272115999999997</v>
      </c>
    </row>
    <row r="162" spans="1:6">
      <c r="A162" s="74">
        <v>2006</v>
      </c>
      <c r="B162" s="74" t="s">
        <v>66</v>
      </c>
      <c r="C162" s="74" t="s">
        <v>61</v>
      </c>
      <c r="D162" s="73">
        <v>1</v>
      </c>
      <c r="E162" s="72">
        <v>25.176641</v>
      </c>
      <c r="F162" s="72">
        <v>55.751413999999997</v>
      </c>
    </row>
    <row r="163" spans="1:6">
      <c r="A163" s="74">
        <v>2006</v>
      </c>
      <c r="B163" s="74" t="s">
        <v>67</v>
      </c>
      <c r="C163" s="74" t="s">
        <v>62</v>
      </c>
      <c r="E163" s="72">
        <v>25.402217</v>
      </c>
      <c r="F163" s="72">
        <v>55.525883</v>
      </c>
    </row>
    <row r="164" spans="1:6">
      <c r="A164" s="74">
        <v>2006</v>
      </c>
      <c r="B164" s="74" t="s">
        <v>68</v>
      </c>
      <c r="C164" s="74" t="s">
        <v>63</v>
      </c>
      <c r="E164" s="72">
        <v>25.486566</v>
      </c>
      <c r="F164" s="72">
        <v>55.743879</v>
      </c>
    </row>
    <row r="165" spans="1:6">
      <c r="A165" s="74">
        <v>2006</v>
      </c>
      <c r="B165" s="74" t="s">
        <v>69</v>
      </c>
      <c r="C165" s="74" t="s">
        <v>64</v>
      </c>
      <c r="E165" s="72">
        <v>25.673954999999999</v>
      </c>
      <c r="F165" s="72">
        <v>56.007466999999998</v>
      </c>
    </row>
    <row r="166" spans="1:6">
      <c r="A166" s="74">
        <v>2006</v>
      </c>
      <c r="B166" s="74" t="s">
        <v>70</v>
      </c>
      <c r="C166" s="74" t="s">
        <v>65</v>
      </c>
      <c r="E166" s="72">
        <v>25.480163000000001</v>
      </c>
      <c r="F166" s="72">
        <v>56.272115999999997</v>
      </c>
    </row>
    <row r="167" spans="1:6">
      <c r="A167" s="74">
        <v>2007</v>
      </c>
      <c r="B167" s="74" t="s">
        <v>66</v>
      </c>
      <c r="C167" s="74" t="s">
        <v>61</v>
      </c>
      <c r="D167" s="73">
        <v>3</v>
      </c>
      <c r="E167" s="72">
        <v>25.176641</v>
      </c>
      <c r="F167" s="72">
        <v>55.751413999999997</v>
      </c>
    </row>
    <row r="168" spans="1:6">
      <c r="A168" s="74">
        <v>2007</v>
      </c>
      <c r="B168" s="74" t="s">
        <v>67</v>
      </c>
      <c r="C168" s="74" t="s">
        <v>62</v>
      </c>
      <c r="E168" s="72">
        <v>25.402217</v>
      </c>
      <c r="F168" s="72">
        <v>55.525883</v>
      </c>
    </row>
    <row r="169" spans="1:6">
      <c r="A169" s="74">
        <v>2007</v>
      </c>
      <c r="B169" s="74" t="s">
        <v>68</v>
      </c>
      <c r="C169" s="74" t="s">
        <v>63</v>
      </c>
      <c r="E169" s="72">
        <v>25.486566</v>
      </c>
      <c r="F169" s="72">
        <v>55.743879</v>
      </c>
    </row>
    <row r="170" spans="1:6">
      <c r="A170" s="74">
        <v>2007</v>
      </c>
      <c r="B170" s="74" t="s">
        <v>69</v>
      </c>
      <c r="C170" s="74" t="s">
        <v>64</v>
      </c>
      <c r="D170" s="73">
        <v>2</v>
      </c>
      <c r="E170" s="72">
        <v>25.673954999999999</v>
      </c>
      <c r="F170" s="72">
        <v>56.007466999999998</v>
      </c>
    </row>
    <row r="171" spans="1:6">
      <c r="A171" s="74">
        <v>2007</v>
      </c>
      <c r="B171" s="74" t="s">
        <v>70</v>
      </c>
      <c r="C171" s="74" t="s">
        <v>65</v>
      </c>
      <c r="D171" s="73">
        <v>65</v>
      </c>
      <c r="E171" s="72">
        <v>25.480163000000001</v>
      </c>
      <c r="F171" s="72">
        <v>56.272115999999997</v>
      </c>
    </row>
    <row r="172" spans="1:6">
      <c r="A172" s="74">
        <v>2008</v>
      </c>
      <c r="B172" s="74" t="s">
        <v>66</v>
      </c>
      <c r="C172" s="74" t="s">
        <v>61</v>
      </c>
      <c r="E172" s="72">
        <v>25.176641</v>
      </c>
      <c r="F172" s="72">
        <v>55.751413999999997</v>
      </c>
    </row>
    <row r="173" spans="1:6">
      <c r="A173" s="74">
        <v>2008</v>
      </c>
      <c r="B173" s="74" t="s">
        <v>67</v>
      </c>
      <c r="C173" s="74" t="s">
        <v>62</v>
      </c>
      <c r="E173" s="72">
        <v>25.402217</v>
      </c>
      <c r="F173" s="72">
        <v>55.525883</v>
      </c>
    </row>
    <row r="174" spans="1:6">
      <c r="A174" s="74">
        <v>2008</v>
      </c>
      <c r="B174" s="74" t="s">
        <v>68</v>
      </c>
      <c r="C174" s="74" t="s">
        <v>63</v>
      </c>
      <c r="E174" s="72">
        <v>25.486566</v>
      </c>
      <c r="F174" s="72">
        <v>55.743879</v>
      </c>
    </row>
    <row r="175" spans="1:6">
      <c r="A175" s="74">
        <v>2008</v>
      </c>
      <c r="B175" s="74" t="s">
        <v>69</v>
      </c>
      <c r="C175" s="74" t="s">
        <v>64</v>
      </c>
      <c r="D175" s="73">
        <v>109</v>
      </c>
      <c r="E175" s="72">
        <v>25.673954999999999</v>
      </c>
      <c r="F175" s="72">
        <v>56.007466999999998</v>
      </c>
    </row>
    <row r="176" spans="1:6">
      <c r="A176" s="74">
        <v>2008</v>
      </c>
      <c r="B176" s="74" t="s">
        <v>70</v>
      </c>
      <c r="C176" s="74" t="s">
        <v>65</v>
      </c>
      <c r="D176" s="73">
        <v>80</v>
      </c>
      <c r="E176" s="72">
        <v>25.480163000000001</v>
      </c>
      <c r="F176" s="72">
        <v>56.272115999999997</v>
      </c>
    </row>
    <row r="177" spans="1:6">
      <c r="A177" s="74">
        <v>2009</v>
      </c>
      <c r="B177" s="74" t="s">
        <v>66</v>
      </c>
      <c r="C177" s="74" t="s">
        <v>61</v>
      </c>
      <c r="E177" s="72">
        <v>25.176641</v>
      </c>
      <c r="F177" s="72">
        <v>55.751413999999997</v>
      </c>
    </row>
    <row r="178" spans="1:6">
      <c r="A178" s="74">
        <v>2009</v>
      </c>
      <c r="B178" s="74" t="s">
        <v>67</v>
      </c>
      <c r="C178" s="74" t="s">
        <v>62</v>
      </c>
      <c r="D178" s="73">
        <v>60</v>
      </c>
      <c r="E178" s="72">
        <v>25.402217</v>
      </c>
      <c r="F178" s="72">
        <v>55.525883</v>
      </c>
    </row>
    <row r="179" spans="1:6">
      <c r="A179" s="74">
        <v>2009</v>
      </c>
      <c r="B179" s="74" t="s">
        <v>68</v>
      </c>
      <c r="C179" s="74" t="s">
        <v>63</v>
      </c>
      <c r="E179" s="72">
        <v>25.486566</v>
      </c>
      <c r="F179" s="72">
        <v>55.743879</v>
      </c>
    </row>
    <row r="180" spans="1:6">
      <c r="A180" s="74">
        <v>2009</v>
      </c>
      <c r="B180" s="74" t="s">
        <v>69</v>
      </c>
      <c r="C180" s="74" t="s">
        <v>64</v>
      </c>
      <c r="D180" s="73">
        <v>85</v>
      </c>
      <c r="E180" s="72">
        <v>25.673954999999999</v>
      </c>
      <c r="F180" s="72">
        <v>56.007466999999998</v>
      </c>
    </row>
    <row r="181" spans="1:6">
      <c r="A181" s="74">
        <v>2009</v>
      </c>
      <c r="B181" s="74" t="s">
        <v>70</v>
      </c>
      <c r="C181" s="74" t="s">
        <v>65</v>
      </c>
      <c r="D181" s="73">
        <v>27</v>
      </c>
      <c r="E181" s="72">
        <v>25.480163000000001</v>
      </c>
      <c r="F181" s="72">
        <v>56.272115999999997</v>
      </c>
    </row>
    <row r="182" spans="1:6">
      <c r="A182" s="74">
        <v>2010</v>
      </c>
      <c r="B182" s="74" t="s">
        <v>66</v>
      </c>
      <c r="C182" s="74" t="s">
        <v>61</v>
      </c>
      <c r="E182" s="72">
        <v>25.176641</v>
      </c>
      <c r="F182" s="72">
        <v>55.751413999999997</v>
      </c>
    </row>
    <row r="183" spans="1:6">
      <c r="A183" s="74">
        <v>2010</v>
      </c>
      <c r="B183" s="74" t="s">
        <v>67</v>
      </c>
      <c r="C183" s="74" t="s">
        <v>62</v>
      </c>
      <c r="E183" s="72">
        <v>25.402217</v>
      </c>
      <c r="F183" s="72">
        <v>55.525883</v>
      </c>
    </row>
    <row r="184" spans="1:6">
      <c r="A184" s="74">
        <v>2010</v>
      </c>
      <c r="B184" s="74" t="s">
        <v>68</v>
      </c>
      <c r="C184" s="74" t="s">
        <v>63</v>
      </c>
      <c r="E184" s="72">
        <v>25.486566</v>
      </c>
      <c r="F184" s="72">
        <v>55.743879</v>
      </c>
    </row>
    <row r="185" spans="1:6">
      <c r="A185" s="74">
        <v>2010</v>
      </c>
      <c r="B185" s="74" t="s">
        <v>69</v>
      </c>
      <c r="C185" s="74" t="s">
        <v>64</v>
      </c>
      <c r="E185" s="72">
        <v>25.673954999999999</v>
      </c>
      <c r="F185" s="72">
        <v>56.007466999999998</v>
      </c>
    </row>
    <row r="186" spans="1:6">
      <c r="A186" s="74">
        <v>2010</v>
      </c>
      <c r="B186" s="74" t="s">
        <v>70</v>
      </c>
      <c r="C186" s="74" t="s">
        <v>65</v>
      </c>
      <c r="D186" s="73">
        <v>31</v>
      </c>
      <c r="E186" s="72">
        <v>25.480163000000001</v>
      </c>
      <c r="F186" s="72">
        <v>56.272115999999997</v>
      </c>
    </row>
    <row r="187" spans="1:6">
      <c r="A187" s="74">
        <v>2011</v>
      </c>
      <c r="B187" s="74" t="s">
        <v>66</v>
      </c>
      <c r="C187" s="74" t="s">
        <v>61</v>
      </c>
      <c r="E187" s="72">
        <v>25.176641</v>
      </c>
      <c r="F187" s="72">
        <v>55.751413999999997</v>
      </c>
    </row>
    <row r="188" spans="1:6">
      <c r="A188" s="74">
        <v>2011</v>
      </c>
      <c r="B188" s="74" t="s">
        <v>67</v>
      </c>
      <c r="C188" s="74" t="s">
        <v>62</v>
      </c>
      <c r="E188" s="72">
        <v>25.402217</v>
      </c>
      <c r="F188" s="72">
        <v>55.525883</v>
      </c>
    </row>
    <row r="189" spans="1:6">
      <c r="A189" s="74">
        <v>2011</v>
      </c>
      <c r="B189" s="74" t="s">
        <v>68</v>
      </c>
      <c r="C189" s="74" t="s">
        <v>63</v>
      </c>
      <c r="E189" s="72">
        <v>25.486566</v>
      </c>
      <c r="F189" s="72">
        <v>55.743879</v>
      </c>
    </row>
    <row r="190" spans="1:6">
      <c r="A190" s="74">
        <v>2011</v>
      </c>
      <c r="B190" s="74" t="s">
        <v>69</v>
      </c>
      <c r="C190" s="74" t="s">
        <v>64</v>
      </c>
      <c r="E190" s="72">
        <v>25.673954999999999</v>
      </c>
      <c r="F190" s="72">
        <v>56.007466999999998</v>
      </c>
    </row>
    <row r="191" spans="1:6">
      <c r="A191" s="74">
        <v>2011</v>
      </c>
      <c r="B191" s="74" t="s">
        <v>70</v>
      </c>
      <c r="C191" s="74" t="s">
        <v>65</v>
      </c>
      <c r="D191" s="73">
        <v>30</v>
      </c>
      <c r="E191" s="72">
        <v>25.480163000000001</v>
      </c>
      <c r="F191" s="72">
        <v>56.272115999999997</v>
      </c>
    </row>
    <row r="192" spans="1:6">
      <c r="A192" s="74">
        <v>2012</v>
      </c>
      <c r="B192" s="74" t="s">
        <v>66</v>
      </c>
      <c r="C192" s="74" t="s">
        <v>61</v>
      </c>
      <c r="E192" s="72">
        <v>25.176641</v>
      </c>
      <c r="F192" s="72">
        <v>55.751413999999997</v>
      </c>
    </row>
    <row r="193" spans="1:6">
      <c r="A193" s="74">
        <v>2012</v>
      </c>
      <c r="B193" s="74" t="s">
        <v>67</v>
      </c>
      <c r="C193" s="74" t="s">
        <v>62</v>
      </c>
      <c r="E193" s="72">
        <v>25.402217</v>
      </c>
      <c r="F193" s="72">
        <v>55.525883</v>
      </c>
    </row>
    <row r="194" spans="1:6">
      <c r="A194" s="74">
        <v>2012</v>
      </c>
      <c r="B194" s="74" t="s">
        <v>68</v>
      </c>
      <c r="C194" s="74" t="s">
        <v>63</v>
      </c>
      <c r="E194" s="72">
        <v>25.486566</v>
      </c>
      <c r="F194" s="72">
        <v>55.743879</v>
      </c>
    </row>
    <row r="195" spans="1:6">
      <c r="A195" s="74">
        <v>2012</v>
      </c>
      <c r="B195" s="74" t="s">
        <v>69</v>
      </c>
      <c r="C195" s="74" t="s">
        <v>64</v>
      </c>
      <c r="D195" s="73">
        <v>30</v>
      </c>
      <c r="E195" s="72">
        <v>25.673954999999999</v>
      </c>
      <c r="F195" s="72">
        <v>56.007466999999998</v>
      </c>
    </row>
    <row r="196" spans="1:6">
      <c r="A196" s="74">
        <v>2012</v>
      </c>
      <c r="B196" s="74" t="s">
        <v>70</v>
      </c>
      <c r="C196" s="74" t="s">
        <v>65</v>
      </c>
      <c r="D196" s="73">
        <v>24</v>
      </c>
      <c r="E196" s="72">
        <v>25.480163000000001</v>
      </c>
      <c r="F196" s="72">
        <v>56.272115999999997</v>
      </c>
    </row>
    <row r="197" spans="1:6">
      <c r="A197" s="74">
        <v>2013</v>
      </c>
      <c r="B197" s="74" t="s">
        <v>66</v>
      </c>
      <c r="C197" s="74" t="s">
        <v>61</v>
      </c>
      <c r="D197" s="73">
        <v>174</v>
      </c>
      <c r="E197" s="72">
        <v>25.176641</v>
      </c>
      <c r="F197" s="72">
        <v>55.751413999999997</v>
      </c>
    </row>
    <row r="198" spans="1:6">
      <c r="A198" s="74">
        <v>2013</v>
      </c>
      <c r="B198" s="74" t="s">
        <v>67</v>
      </c>
      <c r="C198" s="74" t="s">
        <v>62</v>
      </c>
      <c r="E198" s="72">
        <v>25.402217</v>
      </c>
      <c r="F198" s="72">
        <v>55.525883</v>
      </c>
    </row>
    <row r="199" spans="1:6">
      <c r="A199" s="74">
        <v>2013</v>
      </c>
      <c r="B199" s="74" t="s">
        <v>68</v>
      </c>
      <c r="C199" s="74" t="s">
        <v>63</v>
      </c>
      <c r="D199" s="73">
        <v>30</v>
      </c>
      <c r="E199" s="72">
        <v>25.486566</v>
      </c>
      <c r="F199" s="72">
        <v>55.743879</v>
      </c>
    </row>
    <row r="200" spans="1:6">
      <c r="A200" s="74">
        <v>2013</v>
      </c>
      <c r="B200" s="74" t="s">
        <v>69</v>
      </c>
      <c r="C200" s="74" t="s">
        <v>64</v>
      </c>
      <c r="D200" s="73">
        <v>143</v>
      </c>
      <c r="E200" s="72">
        <v>25.673954999999999</v>
      </c>
      <c r="F200" s="72">
        <v>56.007466999999998</v>
      </c>
    </row>
    <row r="201" spans="1:6">
      <c r="A201" s="74">
        <v>2013</v>
      </c>
      <c r="B201" s="74" t="s">
        <v>70</v>
      </c>
      <c r="C201" s="74" t="s">
        <v>65</v>
      </c>
      <c r="D201" s="73">
        <v>202</v>
      </c>
      <c r="E201" s="72">
        <v>25.480163000000001</v>
      </c>
      <c r="F201" s="72">
        <v>56.272115999999997</v>
      </c>
    </row>
    <row r="202" spans="1:6">
      <c r="A202" s="74">
        <v>2014</v>
      </c>
      <c r="B202" s="74" t="s">
        <v>66</v>
      </c>
      <c r="C202" s="74" t="s">
        <v>61</v>
      </c>
      <c r="D202" s="73">
        <v>29</v>
      </c>
      <c r="E202" s="72">
        <v>25.176641</v>
      </c>
      <c r="F202" s="72">
        <v>55.751413999999997</v>
      </c>
    </row>
    <row r="203" spans="1:6">
      <c r="A203" s="74">
        <v>2014</v>
      </c>
      <c r="B203" s="74" t="s">
        <v>67</v>
      </c>
      <c r="C203" s="74" t="s">
        <v>62</v>
      </c>
      <c r="D203" s="73">
        <v>79</v>
      </c>
      <c r="E203" s="72">
        <v>25.402217</v>
      </c>
      <c r="F203" s="72">
        <v>55.525883</v>
      </c>
    </row>
    <row r="204" spans="1:6">
      <c r="A204" s="74">
        <v>2014</v>
      </c>
      <c r="B204" s="74" t="s">
        <v>68</v>
      </c>
      <c r="C204" s="74" t="s">
        <v>63</v>
      </c>
      <c r="D204" s="73">
        <v>69</v>
      </c>
      <c r="E204" s="72">
        <v>25.486566</v>
      </c>
      <c r="F204" s="72">
        <v>55.743879</v>
      </c>
    </row>
    <row r="205" spans="1:6">
      <c r="A205" s="74">
        <v>2014</v>
      </c>
      <c r="B205" s="74" t="s">
        <v>69</v>
      </c>
      <c r="C205" s="74" t="s">
        <v>64</v>
      </c>
      <c r="D205" s="73">
        <v>386</v>
      </c>
      <c r="E205" s="72">
        <v>25.673954999999999</v>
      </c>
      <c r="F205" s="72">
        <v>56.007466999999998</v>
      </c>
    </row>
    <row r="206" spans="1:6">
      <c r="A206" s="74">
        <v>2014</v>
      </c>
      <c r="B206" s="74" t="s">
        <v>70</v>
      </c>
      <c r="C206" s="74" t="s">
        <v>65</v>
      </c>
      <c r="D206" s="73">
        <v>57</v>
      </c>
      <c r="E206" s="72">
        <v>25.480163000000001</v>
      </c>
      <c r="F206" s="72">
        <v>56.272115999999997</v>
      </c>
    </row>
    <row r="207" spans="1:6">
      <c r="A207" s="74">
        <v>2015</v>
      </c>
      <c r="B207" s="74" t="s">
        <v>66</v>
      </c>
      <c r="C207" s="74" t="s">
        <v>61</v>
      </c>
      <c r="D207" s="73">
        <v>192</v>
      </c>
      <c r="E207" s="72">
        <v>25.176641</v>
      </c>
      <c r="F207" s="72">
        <v>55.751413999999997</v>
      </c>
    </row>
    <row r="208" spans="1:6">
      <c r="A208" s="74">
        <v>2015</v>
      </c>
      <c r="B208" s="74" t="s">
        <v>67</v>
      </c>
      <c r="C208" s="74" t="s">
        <v>62</v>
      </c>
      <c r="E208" s="72">
        <v>25.402217</v>
      </c>
      <c r="F208" s="72">
        <v>55.525883</v>
      </c>
    </row>
    <row r="209" spans="1:6">
      <c r="A209" s="74">
        <v>2015</v>
      </c>
      <c r="B209" s="74" t="s">
        <v>68</v>
      </c>
      <c r="C209" s="74" t="s">
        <v>63</v>
      </c>
      <c r="E209" s="72">
        <v>25.486566</v>
      </c>
      <c r="F209" s="72">
        <v>55.743879</v>
      </c>
    </row>
    <row r="210" spans="1:6">
      <c r="A210" s="74">
        <v>2015</v>
      </c>
      <c r="B210" s="74" t="s">
        <v>69</v>
      </c>
      <c r="C210" s="74" t="s">
        <v>64</v>
      </c>
      <c r="D210" s="73">
        <v>108</v>
      </c>
      <c r="E210" s="72">
        <v>25.673954999999999</v>
      </c>
      <c r="F210" s="72">
        <v>56.007466999999998</v>
      </c>
    </row>
    <row r="211" spans="1:6">
      <c r="A211" s="74">
        <v>2015</v>
      </c>
      <c r="B211" s="74" t="s">
        <v>70</v>
      </c>
      <c r="C211" s="74" t="s">
        <v>65</v>
      </c>
      <c r="D211" s="73">
        <v>9</v>
      </c>
      <c r="E211" s="72">
        <v>25.480163000000001</v>
      </c>
      <c r="F211" s="72">
        <v>56.272115999999997</v>
      </c>
    </row>
    <row r="212" spans="1:6">
      <c r="A212" s="74">
        <v>2016</v>
      </c>
      <c r="B212" s="74" t="s">
        <v>66</v>
      </c>
      <c r="C212" s="74" t="s">
        <v>61</v>
      </c>
      <c r="D212" s="73">
        <v>3</v>
      </c>
      <c r="E212" s="72">
        <v>25.176641</v>
      </c>
      <c r="F212" s="72">
        <v>55.751413999999997</v>
      </c>
    </row>
    <row r="213" spans="1:6">
      <c r="A213" s="74">
        <v>2016</v>
      </c>
      <c r="B213" s="74" t="s">
        <v>67</v>
      </c>
      <c r="C213" s="74" t="s">
        <v>62</v>
      </c>
      <c r="D213" s="73">
        <v>145</v>
      </c>
      <c r="E213" s="72">
        <v>25.402217</v>
      </c>
      <c r="F213" s="72">
        <v>55.525883</v>
      </c>
    </row>
    <row r="214" spans="1:6">
      <c r="A214" s="74">
        <v>2016</v>
      </c>
      <c r="B214" s="74" t="s">
        <v>68</v>
      </c>
      <c r="C214" s="74" t="s">
        <v>63</v>
      </c>
      <c r="D214" s="73">
        <v>6</v>
      </c>
      <c r="E214" s="72">
        <v>25.486566</v>
      </c>
      <c r="F214" s="72">
        <v>55.743879</v>
      </c>
    </row>
    <row r="215" spans="1:6">
      <c r="A215" s="74">
        <v>2016</v>
      </c>
      <c r="B215" s="74" t="s">
        <v>69</v>
      </c>
      <c r="C215" s="74" t="s">
        <v>64</v>
      </c>
      <c r="D215" s="73">
        <v>103</v>
      </c>
      <c r="E215" s="72">
        <v>25.673954999999999</v>
      </c>
      <c r="F215" s="72">
        <v>56.007466999999998</v>
      </c>
    </row>
    <row r="216" spans="1:6">
      <c r="A216" s="74">
        <v>2016</v>
      </c>
      <c r="B216" s="74" t="s">
        <v>70</v>
      </c>
      <c r="C216" s="74" t="s">
        <v>65</v>
      </c>
      <c r="D216" s="73">
        <v>7</v>
      </c>
      <c r="E216" s="72">
        <v>25.480163000000001</v>
      </c>
      <c r="F216" s="72">
        <v>56.272115999999997</v>
      </c>
    </row>
    <row r="217" spans="1:6">
      <c r="A217" s="74">
        <v>2017</v>
      </c>
      <c r="B217" s="74" t="s">
        <v>66</v>
      </c>
      <c r="C217" s="74" t="s">
        <v>61</v>
      </c>
      <c r="D217" s="73">
        <v>245</v>
      </c>
      <c r="E217" s="72">
        <v>25.176641</v>
      </c>
      <c r="F217" s="72">
        <v>55.751413999999997</v>
      </c>
    </row>
    <row r="218" spans="1:6">
      <c r="A218" s="74">
        <v>2017</v>
      </c>
      <c r="B218" s="74" t="s">
        <v>67</v>
      </c>
      <c r="C218" s="74" t="s">
        <v>62</v>
      </c>
      <c r="D218" s="73">
        <v>123</v>
      </c>
      <c r="E218" s="72">
        <v>25.402217</v>
      </c>
      <c r="F218" s="72">
        <v>55.525883</v>
      </c>
    </row>
    <row r="219" spans="1:6">
      <c r="A219" s="74">
        <v>2017</v>
      </c>
      <c r="B219" s="74" t="s">
        <v>68</v>
      </c>
      <c r="C219" s="74" t="s">
        <v>63</v>
      </c>
      <c r="D219" s="73">
        <v>45</v>
      </c>
      <c r="E219" s="72">
        <v>25.486566</v>
      </c>
      <c r="F219" s="72">
        <v>55.743879</v>
      </c>
    </row>
    <row r="220" spans="1:6">
      <c r="A220" s="74">
        <v>2017</v>
      </c>
      <c r="B220" s="74" t="s">
        <v>69</v>
      </c>
      <c r="C220" s="74" t="s">
        <v>64</v>
      </c>
      <c r="D220" s="73">
        <v>69</v>
      </c>
      <c r="E220" s="72">
        <v>25.673954999999999</v>
      </c>
      <c r="F220" s="72">
        <v>56.007466999999998</v>
      </c>
    </row>
    <row r="221" spans="1:6">
      <c r="A221" s="74">
        <v>2017</v>
      </c>
      <c r="B221" s="74" t="s">
        <v>70</v>
      </c>
      <c r="C221" s="74" t="s">
        <v>65</v>
      </c>
      <c r="D221" s="73">
        <v>354</v>
      </c>
      <c r="E221" s="72">
        <v>25.480163000000001</v>
      </c>
      <c r="F221" s="72">
        <v>56.272115999999997</v>
      </c>
    </row>
    <row r="222" spans="1:6">
      <c r="A222" s="74">
        <v>2018</v>
      </c>
      <c r="B222" s="74" t="s">
        <v>66</v>
      </c>
      <c r="C222" s="74" t="s">
        <v>61</v>
      </c>
      <c r="D222" s="73">
        <v>168</v>
      </c>
      <c r="E222" s="72">
        <v>25.176641</v>
      </c>
      <c r="F222" s="72">
        <v>55.751413999999997</v>
      </c>
    </row>
    <row r="223" spans="1:6">
      <c r="A223" s="74">
        <v>2018</v>
      </c>
      <c r="B223" s="74" t="s">
        <v>67</v>
      </c>
      <c r="C223" s="74" t="s">
        <v>62</v>
      </c>
      <c r="D223" s="73">
        <v>218</v>
      </c>
      <c r="E223" s="72">
        <v>25.402217</v>
      </c>
      <c r="F223" s="72">
        <v>55.525883</v>
      </c>
    </row>
    <row r="224" spans="1:6">
      <c r="A224" s="74">
        <v>2018</v>
      </c>
      <c r="B224" s="74" t="s">
        <v>68</v>
      </c>
      <c r="C224" s="74" t="s">
        <v>63</v>
      </c>
      <c r="D224" s="73">
        <v>98</v>
      </c>
      <c r="E224" s="72">
        <v>25.486566</v>
      </c>
      <c r="F224" s="72">
        <v>55.743879</v>
      </c>
    </row>
    <row r="225" spans="1:6">
      <c r="A225" s="74">
        <v>2018</v>
      </c>
      <c r="B225" s="74" t="s">
        <v>69</v>
      </c>
      <c r="C225" s="74" t="s">
        <v>64</v>
      </c>
      <c r="D225" s="73">
        <v>53</v>
      </c>
      <c r="E225" s="72">
        <v>25.673954999999999</v>
      </c>
      <c r="F225" s="72">
        <v>56.007466999999998</v>
      </c>
    </row>
    <row r="226" spans="1:6">
      <c r="A226" s="74">
        <v>2018</v>
      </c>
      <c r="B226" s="74" t="s">
        <v>70</v>
      </c>
      <c r="C226" s="74" t="s">
        <v>65</v>
      </c>
      <c r="D226" s="73">
        <v>16</v>
      </c>
      <c r="E226" s="72">
        <v>25.480163000000001</v>
      </c>
      <c r="F226" s="72">
        <v>56.272115999999997</v>
      </c>
    </row>
    <row r="227" spans="1:6" ht="14.5" customHeight="1">
      <c r="A227" s="74">
        <v>2019</v>
      </c>
      <c r="B227" s="74" t="s">
        <v>66</v>
      </c>
      <c r="C227" s="74" t="s">
        <v>61</v>
      </c>
      <c r="D227" s="73">
        <v>587</v>
      </c>
      <c r="E227" s="72">
        <v>25.176641</v>
      </c>
      <c r="F227" s="72">
        <v>55.751413999999997</v>
      </c>
    </row>
    <row r="228" spans="1:6" ht="14.5" customHeight="1">
      <c r="A228" s="74">
        <v>2019</v>
      </c>
      <c r="B228" s="74" t="s">
        <v>67</v>
      </c>
      <c r="C228" s="74" t="s">
        <v>62</v>
      </c>
      <c r="D228" s="73">
        <v>0</v>
      </c>
      <c r="E228" s="72">
        <v>25.402217</v>
      </c>
      <c r="F228" s="72">
        <v>55.525883</v>
      </c>
    </row>
    <row r="229" spans="1:6" ht="14.5" customHeight="1">
      <c r="A229" s="74">
        <v>2019</v>
      </c>
      <c r="B229" s="74" t="s">
        <v>68</v>
      </c>
      <c r="C229" s="74" t="s">
        <v>63</v>
      </c>
      <c r="D229" s="73">
        <v>0</v>
      </c>
      <c r="E229" s="72">
        <v>25.486566</v>
      </c>
      <c r="F229" s="72">
        <v>55.743879</v>
      </c>
    </row>
    <row r="230" spans="1:6" ht="14.5" customHeight="1">
      <c r="A230" s="74">
        <v>2019</v>
      </c>
      <c r="B230" s="74" t="s">
        <v>69</v>
      </c>
      <c r="C230" s="74" t="s">
        <v>64</v>
      </c>
      <c r="D230" s="73">
        <v>0</v>
      </c>
      <c r="E230" s="72">
        <v>25.673954999999999</v>
      </c>
      <c r="F230" s="72">
        <v>56.007466999999998</v>
      </c>
    </row>
    <row r="231" spans="1:6" ht="14.5" customHeight="1">
      <c r="A231" s="74">
        <v>2019</v>
      </c>
      <c r="B231" s="74" t="s">
        <v>70</v>
      </c>
      <c r="C231" s="74" t="s">
        <v>65</v>
      </c>
      <c r="D231" s="73">
        <v>1100</v>
      </c>
      <c r="E231" s="72">
        <v>25.480163000000001</v>
      </c>
      <c r="F231" s="72">
        <v>56.272115999999997</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14"/>
  <sheetViews>
    <sheetView workbookViewId="0">
      <selection activeCell="C12" sqref="C12"/>
    </sheetView>
  </sheetViews>
  <sheetFormatPr defaultColWidth="8.58203125" defaultRowHeight="15.5"/>
  <cols>
    <col min="1" max="1" width="8.58203125" style="63"/>
    <col min="2" max="2" width="13.25" style="75" bestFit="1" customWidth="1"/>
    <col min="3" max="3" width="95.25" style="66" bestFit="1" customWidth="1"/>
    <col min="4" max="4" width="9.5" style="63" bestFit="1" customWidth="1"/>
    <col min="5" max="16384" width="8.58203125" style="63"/>
  </cols>
  <sheetData>
    <row r="2" spans="2:3" ht="16" thickBot="1"/>
    <row r="3" spans="2:3" ht="16" thickBot="1">
      <c r="B3" s="90" t="s">
        <v>77</v>
      </c>
      <c r="C3" s="91"/>
    </row>
    <row r="4" spans="2:3" ht="31">
      <c r="B4" s="85" t="s">
        <v>60</v>
      </c>
      <c r="C4" s="81" t="s">
        <v>75</v>
      </c>
    </row>
    <row r="5" spans="2:3" ht="31">
      <c r="B5" s="85" t="s">
        <v>84</v>
      </c>
      <c r="C5" s="81" t="s">
        <v>92</v>
      </c>
    </row>
    <row r="6" spans="2:3">
      <c r="B6" s="85" t="s">
        <v>85</v>
      </c>
      <c r="C6" s="82" t="s">
        <v>91</v>
      </c>
    </row>
    <row r="7" spans="2:3">
      <c r="B7" s="85" t="s">
        <v>86</v>
      </c>
      <c r="C7" s="81" t="s">
        <v>76</v>
      </c>
    </row>
    <row r="8" spans="2:3" ht="62">
      <c r="B8" s="86" t="s">
        <v>87</v>
      </c>
      <c r="C8" s="83" t="s">
        <v>89</v>
      </c>
    </row>
    <row r="9" spans="2:3" ht="62.5" thickBot="1">
      <c r="B9" s="87" t="s">
        <v>88</v>
      </c>
      <c r="C9" s="84" t="s">
        <v>90</v>
      </c>
    </row>
    <row r="10" spans="2:3">
      <c r="B10" s="67"/>
      <c r="C10" s="69"/>
    </row>
    <row r="11" spans="2:3">
      <c r="B11" s="67"/>
      <c r="C11" s="68"/>
    </row>
    <row r="12" spans="2:3">
      <c r="B12" s="67"/>
      <c r="C12" s="69"/>
    </row>
    <row r="13" spans="2:3">
      <c r="B13" s="67"/>
      <c r="C13" s="68"/>
    </row>
    <row r="14" spans="2:3">
      <c r="B14" s="67"/>
      <c r="C14" s="68"/>
    </row>
  </sheetData>
  <mergeCells count="1">
    <mergeCell ref="B3:C3"/>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8"/>
  <sheetViews>
    <sheetView workbookViewId="0">
      <selection activeCell="A21" sqref="A21"/>
    </sheetView>
  </sheetViews>
  <sheetFormatPr defaultColWidth="11" defaultRowHeight="15.5"/>
  <cols>
    <col min="1" max="1" width="130.5" customWidth="1"/>
  </cols>
  <sheetData>
    <row r="1" spans="1:1" ht="26.5" thickBot="1">
      <c r="A1" s="30" t="s">
        <v>21</v>
      </c>
    </row>
    <row r="2" spans="1:1" ht="16" thickTop="1"/>
    <row r="3" spans="1:1" ht="31">
      <c r="A3" s="29" t="s">
        <v>39</v>
      </c>
    </row>
    <row r="5" spans="1:1" ht="21">
      <c r="A5" s="2" t="s">
        <v>17</v>
      </c>
    </row>
    <row r="6" spans="1:1" ht="93">
      <c r="A6" s="29" t="s">
        <v>40</v>
      </c>
    </row>
    <row r="8" spans="1:1" ht="21">
      <c r="A8" s="31" t="s">
        <v>18</v>
      </c>
    </row>
    <row r="9" spans="1:1" ht="232.5">
      <c r="A9" s="29" t="s">
        <v>41</v>
      </c>
    </row>
    <row r="11" spans="1:1" ht="21">
      <c r="A11" s="31" t="s">
        <v>42</v>
      </c>
    </row>
    <row r="12" spans="1:1" ht="46.5">
      <c r="A12" s="29" t="s">
        <v>43</v>
      </c>
    </row>
    <row r="13" spans="1:1">
      <c r="A13" s="29"/>
    </row>
    <row r="14" spans="1:1" ht="21">
      <c r="A14" s="31" t="s">
        <v>44</v>
      </c>
    </row>
    <row r="15" spans="1:1" ht="31">
      <c r="A15" s="29" t="s">
        <v>45</v>
      </c>
    </row>
    <row r="17" spans="1:1" ht="21">
      <c r="A17" s="31" t="s">
        <v>46</v>
      </c>
    </row>
    <row r="18" spans="1:1">
      <c r="A18" t="s">
        <v>47</v>
      </c>
    </row>
  </sheetData>
  <sheetProtection algorithmName="SHA-512" hashValue="EwLoTP+kXZOZWYU4ZeYyeoc/rZ6QtWpmrLFmXSarC7Ki1ewCatybKqRlXAhEJ3DS6rlhdkA33NvTHEu3efE8Aw==" saltValue="73mYUO8+A1yP7yaV9R2Mig==" spinCount="100000" sheet="1" objects="1" scenarios="1" selectLockedCells="1" selectUnlockedCell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4"/>
  <sheetViews>
    <sheetView topLeftCell="A3" workbookViewId="0">
      <selection activeCell="E5" sqref="E5"/>
    </sheetView>
  </sheetViews>
  <sheetFormatPr defaultColWidth="11" defaultRowHeight="15.5"/>
  <cols>
    <col min="1" max="1" width="56.5" customWidth="1"/>
    <col min="2" max="2" width="20.58203125" customWidth="1"/>
    <col min="3" max="3" width="19.58203125" customWidth="1"/>
    <col min="4" max="4" width="16.83203125" customWidth="1"/>
    <col min="5" max="6" width="17.83203125" customWidth="1"/>
    <col min="7" max="7" width="18.33203125" customWidth="1"/>
    <col min="8" max="8" width="19" customWidth="1"/>
    <col min="9" max="10" width="21.58203125" customWidth="1"/>
    <col min="11" max="11" width="28.08203125" customWidth="1"/>
  </cols>
  <sheetData>
    <row r="1" spans="1:11" ht="32.15" customHeight="1">
      <c r="A1" s="26" t="s">
        <v>2</v>
      </c>
      <c r="B1" s="26"/>
      <c r="C1" s="26"/>
      <c r="D1" s="26"/>
      <c r="E1" s="26"/>
      <c r="F1" s="26"/>
      <c r="G1" s="26"/>
      <c r="H1" s="26"/>
      <c r="I1" s="26"/>
      <c r="J1" s="26"/>
      <c r="K1" s="27"/>
    </row>
    <row r="2" spans="1:11" ht="100" customHeight="1">
      <c r="A2" s="112" t="s">
        <v>38</v>
      </c>
      <c r="B2" s="113"/>
      <c r="C2" s="113"/>
      <c r="D2" s="113"/>
      <c r="E2" s="113"/>
      <c r="F2" s="113"/>
      <c r="G2" s="113"/>
      <c r="H2" s="113"/>
      <c r="I2" s="113"/>
      <c r="J2" s="113"/>
      <c r="K2" s="113"/>
    </row>
    <row r="3" spans="1:11" s="1" customFormat="1" ht="84.5">
      <c r="A3" s="5" t="s">
        <v>0</v>
      </c>
      <c r="B3" s="5" t="s">
        <v>34</v>
      </c>
      <c r="C3" s="5" t="s">
        <v>23</v>
      </c>
      <c r="D3" s="5" t="s">
        <v>35</v>
      </c>
      <c r="E3" s="5" t="s">
        <v>24</v>
      </c>
      <c r="F3" s="5" t="s">
        <v>19</v>
      </c>
      <c r="G3" s="5" t="s">
        <v>25</v>
      </c>
      <c r="H3" s="5" t="s">
        <v>15</v>
      </c>
      <c r="I3" s="5" t="s">
        <v>16</v>
      </c>
      <c r="J3" s="5" t="s">
        <v>20</v>
      </c>
      <c r="K3" s="5" t="s">
        <v>5</v>
      </c>
    </row>
    <row r="4" spans="1:11" s="1" customFormat="1" ht="21" customHeight="1" thickBot="1">
      <c r="A4" s="98" t="s">
        <v>22</v>
      </c>
      <c r="B4" s="98"/>
      <c r="C4" s="98"/>
      <c r="D4" s="98"/>
      <c r="E4" s="98"/>
      <c r="F4" s="98"/>
      <c r="G4" s="117"/>
      <c r="H4" s="98"/>
      <c r="I4" s="98"/>
      <c r="J4" s="14"/>
      <c r="K4" s="3"/>
    </row>
    <row r="5" spans="1:11" ht="16" thickTop="1">
      <c r="A5" s="33" t="e">
        <f>#REF!</f>
        <v>#REF!</v>
      </c>
      <c r="B5" s="33" t="e">
        <f>#REF!</f>
        <v>#REF!</v>
      </c>
      <c r="C5" s="33" t="e">
        <f>#REF!</f>
        <v>#REF!</v>
      </c>
      <c r="D5" s="50"/>
      <c r="E5" s="33" t="e">
        <f>#REF!</f>
        <v>#REF!</v>
      </c>
      <c r="F5" s="34" t="e">
        <f>#REF!</f>
        <v>#REF!</v>
      </c>
      <c r="G5" s="45"/>
      <c r="H5" s="33" t="e">
        <f>IF(#REF!&gt;2, 1, 0)</f>
        <v>#REF!</v>
      </c>
      <c r="I5" s="33" t="e">
        <f>IF(#REF!&gt;5, 1, 0)</f>
        <v>#REF!</v>
      </c>
      <c r="J5" s="11" t="e">
        <f>IF(#REF!="Yes", 0.25, 0)</f>
        <v>#REF!</v>
      </c>
      <c r="K5" s="11" t="e">
        <f>SUM(G5:J5)</f>
        <v>#REF!</v>
      </c>
    </row>
    <row r="6" spans="1:11" s="12" customFormat="1">
      <c r="A6" s="33" t="e">
        <f>#REF!</f>
        <v>#REF!</v>
      </c>
      <c r="B6" s="33" t="e">
        <f>#REF!</f>
        <v>#REF!</v>
      </c>
      <c r="C6" s="33" t="e">
        <f>#REF!</f>
        <v>#REF!</v>
      </c>
      <c r="D6" s="50"/>
      <c r="E6" s="33" t="e">
        <f>#REF!</f>
        <v>#REF!</v>
      </c>
      <c r="F6" s="34" t="e">
        <f>#REF!</f>
        <v>#REF!</v>
      </c>
      <c r="G6" s="45"/>
      <c r="H6" s="33" t="e">
        <f>IF(#REF!&gt;2, 1, 0)</f>
        <v>#REF!</v>
      </c>
      <c r="I6" s="33" t="e">
        <f>IF(#REF!&gt;5, 1, 0)</f>
        <v>#REF!</v>
      </c>
      <c r="J6" s="11" t="e">
        <f>IF(#REF!="Yes", 0.25, 0)</f>
        <v>#REF!</v>
      </c>
      <c r="K6" s="12" t="e">
        <f>SUM(G6:J6)</f>
        <v>#REF!</v>
      </c>
    </row>
    <row r="7" spans="1:11">
      <c r="A7" s="33" t="e">
        <f>#REF!</f>
        <v>#REF!</v>
      </c>
      <c r="B7" s="33" t="e">
        <f>#REF!</f>
        <v>#REF!</v>
      </c>
      <c r="C7" s="33" t="e">
        <f>#REF!</f>
        <v>#REF!</v>
      </c>
      <c r="D7" s="50"/>
      <c r="E7" s="33" t="e">
        <f>#REF!</f>
        <v>#REF!</v>
      </c>
      <c r="F7" s="34" t="e">
        <f>#REF!</f>
        <v>#REF!</v>
      </c>
      <c r="G7" s="44"/>
      <c r="H7" s="33" t="e">
        <f>IF(#REF!&gt;2, 1, 0)</f>
        <v>#REF!</v>
      </c>
      <c r="I7" s="33" t="e">
        <f>IF(#REF!&gt;5, 1, 0)</f>
        <v>#REF!</v>
      </c>
      <c r="J7" s="11" t="e">
        <f>IF(#REF!="Yes", 0.25, 0)</f>
        <v>#REF!</v>
      </c>
      <c r="K7" s="11" t="e">
        <f t="shared" ref="K7:K10" si="0">SUM(G7:I7)</f>
        <v>#REF!</v>
      </c>
    </row>
    <row r="8" spans="1:11">
      <c r="A8" s="33" t="e">
        <f>#REF!</f>
        <v>#REF!</v>
      </c>
      <c r="B8" s="33" t="e">
        <f>#REF!</f>
        <v>#REF!</v>
      </c>
      <c r="C8" s="33" t="e">
        <f>#REF!</f>
        <v>#REF!</v>
      </c>
      <c r="D8" s="50"/>
      <c r="E8" s="33" t="e">
        <f>#REF!</f>
        <v>#REF!</v>
      </c>
      <c r="F8" s="34" t="e">
        <f>#REF!</f>
        <v>#REF!</v>
      </c>
      <c r="G8" s="44"/>
      <c r="H8" s="33" t="e">
        <f>IF(#REF!&gt;2, 1, 0)</f>
        <v>#REF!</v>
      </c>
      <c r="I8" s="33" t="e">
        <f>IF(#REF!&gt;5, 1, 0)</f>
        <v>#REF!</v>
      </c>
      <c r="J8" s="11" t="e">
        <f>IF(#REF!="Yes", 0.25, 0)</f>
        <v>#REF!</v>
      </c>
      <c r="K8" s="11" t="e">
        <f t="shared" si="0"/>
        <v>#REF!</v>
      </c>
    </row>
    <row r="9" spans="1:11">
      <c r="A9" s="33" t="e">
        <f>#REF!</f>
        <v>#REF!</v>
      </c>
      <c r="B9" s="33" t="e">
        <f>#REF!</f>
        <v>#REF!</v>
      </c>
      <c r="C9" s="33" t="e">
        <f>#REF!</f>
        <v>#REF!</v>
      </c>
      <c r="D9" s="50"/>
      <c r="E9" s="33" t="e">
        <f>#REF!</f>
        <v>#REF!</v>
      </c>
      <c r="F9" s="34" t="e">
        <f>#REF!</f>
        <v>#REF!</v>
      </c>
      <c r="G9" s="44"/>
      <c r="H9" s="33" t="e">
        <f>IF(#REF!&gt;2, 1, 0)</f>
        <v>#REF!</v>
      </c>
      <c r="I9" s="33" t="e">
        <f>IF(#REF!&gt;5, 1, 0)</f>
        <v>#REF!</v>
      </c>
      <c r="J9" s="11" t="e">
        <f>IF(#REF!="Yes", 0.25, 0)</f>
        <v>#REF!</v>
      </c>
      <c r="K9" s="11" t="e">
        <f t="shared" si="0"/>
        <v>#REF!</v>
      </c>
    </row>
    <row r="10" spans="1:11">
      <c r="A10" s="41" t="e">
        <f>#REF!</f>
        <v>#REF!</v>
      </c>
      <c r="B10" s="33" t="e">
        <f>#REF!</f>
        <v>#REF!</v>
      </c>
      <c r="C10" s="41" t="e">
        <f>#REF!</f>
        <v>#REF!</v>
      </c>
      <c r="D10" s="51"/>
      <c r="E10" s="41" t="e">
        <f>#REF!</f>
        <v>#REF!</v>
      </c>
      <c r="F10" s="34" t="e">
        <f>#REF!</f>
        <v>#REF!</v>
      </c>
      <c r="G10" s="44"/>
      <c r="H10" s="41" t="e">
        <f>IF(#REF!&gt;2, 1, 0)</f>
        <v>#REF!</v>
      </c>
      <c r="I10" s="41" t="e">
        <f>IF(#REF!&gt;5, 1, 0)</f>
        <v>#REF!</v>
      </c>
      <c r="J10" s="36" t="e">
        <f>IF(#REF!="Yes", 0.25, 0)</f>
        <v>#REF!</v>
      </c>
      <c r="K10" s="36" t="e">
        <f t="shared" si="0"/>
        <v>#REF!</v>
      </c>
    </row>
    <row r="11" spans="1:11">
      <c r="A11" s="41" t="e">
        <f>#REF!</f>
        <v>#REF!</v>
      </c>
      <c r="B11" s="33" t="e">
        <f>#REF!</f>
        <v>#REF!</v>
      </c>
      <c r="C11" s="41" t="e">
        <f>#REF!</f>
        <v>#REF!</v>
      </c>
      <c r="D11" s="51"/>
      <c r="E11" s="41" t="e">
        <f>#REF!</f>
        <v>#REF!</v>
      </c>
      <c r="F11" s="34" t="e">
        <f>#REF!</f>
        <v>#REF!</v>
      </c>
      <c r="G11" s="44"/>
      <c r="H11" s="41" t="e">
        <f>IF(#REF!&gt;2, 1, 0)</f>
        <v>#REF!</v>
      </c>
      <c r="I11" s="41" t="e">
        <f>IF(#REF!&gt;5, 1, 0)</f>
        <v>#REF!</v>
      </c>
      <c r="J11" s="36" t="e">
        <f>IF(#REF!="Yes", 0.25, 0)</f>
        <v>#REF!</v>
      </c>
      <c r="K11" s="36" t="e">
        <f t="shared" ref="K11:K19" si="1">SUM(G11:I11)</f>
        <v>#REF!</v>
      </c>
    </row>
    <row r="12" spans="1:11" s="12" customFormat="1">
      <c r="A12" s="41" t="e">
        <f>#REF!</f>
        <v>#REF!</v>
      </c>
      <c r="B12" s="33" t="e">
        <f>#REF!</f>
        <v>#REF!</v>
      </c>
      <c r="C12" s="41" t="e">
        <f>#REF!</f>
        <v>#REF!</v>
      </c>
      <c r="D12" s="51"/>
      <c r="E12" s="41" t="e">
        <f>#REF!</f>
        <v>#REF!</v>
      </c>
      <c r="F12" s="34" t="e">
        <f>#REF!</f>
        <v>#REF!</v>
      </c>
      <c r="G12" s="45"/>
      <c r="H12" s="41" t="e">
        <f>IF(#REF!&gt;2, 1, 0)</f>
        <v>#REF!</v>
      </c>
      <c r="I12" s="41" t="e">
        <f>IF(#REF!&gt;5, 1, 0)</f>
        <v>#REF!</v>
      </c>
      <c r="J12" s="36" t="e">
        <f>IF(#REF!="Yes", 0.25, 0)</f>
        <v>#REF!</v>
      </c>
      <c r="K12" s="36" t="e">
        <f t="shared" si="1"/>
        <v>#REF!</v>
      </c>
    </row>
    <row r="13" spans="1:11" s="12" customFormat="1">
      <c r="A13" s="41" t="e">
        <f>#REF!</f>
        <v>#REF!</v>
      </c>
      <c r="B13" s="33" t="e">
        <f>#REF!</f>
        <v>#REF!</v>
      </c>
      <c r="C13" s="41" t="e">
        <f>#REF!</f>
        <v>#REF!</v>
      </c>
      <c r="D13" s="51"/>
      <c r="E13" s="41" t="e">
        <f>#REF!</f>
        <v>#REF!</v>
      </c>
      <c r="F13" s="34" t="e">
        <f>#REF!</f>
        <v>#REF!</v>
      </c>
      <c r="G13" s="45"/>
      <c r="H13" s="41" t="e">
        <f>IF(#REF!&gt;2, 1, 0)</f>
        <v>#REF!</v>
      </c>
      <c r="I13" s="41" t="e">
        <f>IF(#REF!&gt;5, 1, 0)</f>
        <v>#REF!</v>
      </c>
      <c r="J13" s="36" t="e">
        <f>IF(#REF!="Yes", 0.25, 0)</f>
        <v>#REF!</v>
      </c>
      <c r="K13" s="36" t="e">
        <f t="shared" si="1"/>
        <v>#REF!</v>
      </c>
    </row>
    <row r="14" spans="1:11" s="12" customFormat="1">
      <c r="A14" s="41" t="e">
        <f>#REF!</f>
        <v>#REF!</v>
      </c>
      <c r="B14" s="33" t="e">
        <f>#REF!</f>
        <v>#REF!</v>
      </c>
      <c r="C14" s="41" t="e">
        <f>#REF!</f>
        <v>#REF!</v>
      </c>
      <c r="D14" s="51"/>
      <c r="E14" s="41" t="e">
        <f>#REF!</f>
        <v>#REF!</v>
      </c>
      <c r="F14" s="34" t="e">
        <f>#REF!</f>
        <v>#REF!</v>
      </c>
      <c r="G14" s="45"/>
      <c r="H14" s="41" t="e">
        <f>IF(#REF!&gt;2, 1, 0)</f>
        <v>#REF!</v>
      </c>
      <c r="I14" s="41" t="e">
        <f>IF(#REF!&gt;5, 1, 0)</f>
        <v>#REF!</v>
      </c>
      <c r="J14" s="36" t="e">
        <f>IF(#REF!="Yes", 0.25, 0)</f>
        <v>#REF!</v>
      </c>
      <c r="K14" s="36" t="e">
        <f t="shared" si="1"/>
        <v>#REF!</v>
      </c>
    </row>
    <row r="15" spans="1:11" s="12" customFormat="1">
      <c r="A15" s="41" t="e">
        <f>#REF!</f>
        <v>#REF!</v>
      </c>
      <c r="B15" s="33" t="e">
        <f>#REF!</f>
        <v>#REF!</v>
      </c>
      <c r="C15" s="41" t="e">
        <f>#REF!</f>
        <v>#REF!</v>
      </c>
      <c r="D15" s="51"/>
      <c r="E15" s="41" t="e">
        <f>#REF!</f>
        <v>#REF!</v>
      </c>
      <c r="F15" s="34" t="e">
        <f>#REF!</f>
        <v>#REF!</v>
      </c>
      <c r="G15" s="45"/>
      <c r="H15" s="41" t="e">
        <f>IF(#REF!&gt;2, 1, 0)</f>
        <v>#REF!</v>
      </c>
      <c r="I15" s="41" t="e">
        <f>IF(#REF!&gt;5, 1, 0)</f>
        <v>#REF!</v>
      </c>
      <c r="J15" s="36" t="e">
        <f>IF(#REF!="Yes", 0.25, 0)</f>
        <v>#REF!</v>
      </c>
      <c r="K15" s="36" t="e">
        <f t="shared" si="1"/>
        <v>#REF!</v>
      </c>
    </row>
    <row r="16" spans="1:11" s="12" customFormat="1">
      <c r="A16" s="41" t="e">
        <f>#REF!</f>
        <v>#REF!</v>
      </c>
      <c r="B16" s="33" t="e">
        <f>#REF!</f>
        <v>#REF!</v>
      </c>
      <c r="C16" s="41" t="e">
        <f>#REF!</f>
        <v>#REF!</v>
      </c>
      <c r="D16" s="51"/>
      <c r="E16" s="41" t="e">
        <f>#REF!</f>
        <v>#REF!</v>
      </c>
      <c r="F16" s="34" t="e">
        <f>#REF!</f>
        <v>#REF!</v>
      </c>
      <c r="G16" s="45"/>
      <c r="H16" s="41" t="e">
        <f>IF(#REF!&gt;2, 1, 0)</f>
        <v>#REF!</v>
      </c>
      <c r="I16" s="41" t="e">
        <f>IF(#REF!&gt;5, 1, 0)</f>
        <v>#REF!</v>
      </c>
      <c r="J16" s="36" t="e">
        <f>IF(#REF!="Yes", 0.25, 0)</f>
        <v>#REF!</v>
      </c>
      <c r="K16" s="36" t="e">
        <f t="shared" si="1"/>
        <v>#REF!</v>
      </c>
    </row>
    <row r="17" spans="1:20" s="12" customFormat="1">
      <c r="A17" s="41" t="e">
        <f>#REF!</f>
        <v>#REF!</v>
      </c>
      <c r="B17" s="33" t="e">
        <f>#REF!</f>
        <v>#REF!</v>
      </c>
      <c r="C17" s="41" t="e">
        <f>#REF!</f>
        <v>#REF!</v>
      </c>
      <c r="D17" s="51"/>
      <c r="E17" s="41" t="e">
        <f>#REF!</f>
        <v>#REF!</v>
      </c>
      <c r="F17" s="34" t="e">
        <f>#REF!</f>
        <v>#REF!</v>
      </c>
      <c r="G17" s="45"/>
      <c r="H17" s="41" t="e">
        <f>IF(#REF!&gt;2, 1, 0)</f>
        <v>#REF!</v>
      </c>
      <c r="I17" s="41" t="e">
        <f>IF(#REF!&gt;5, 1, 0)</f>
        <v>#REF!</v>
      </c>
      <c r="J17" s="36" t="e">
        <f>IF(#REF!="Yes", 0.25, 0)</f>
        <v>#REF!</v>
      </c>
      <c r="K17" s="36" t="e">
        <f t="shared" si="1"/>
        <v>#REF!</v>
      </c>
    </row>
    <row r="18" spans="1:20" s="12" customFormat="1">
      <c r="A18" s="41" t="e">
        <f>#REF!</f>
        <v>#REF!</v>
      </c>
      <c r="B18" s="33" t="e">
        <f>#REF!</f>
        <v>#REF!</v>
      </c>
      <c r="C18" s="41" t="e">
        <f>#REF!</f>
        <v>#REF!</v>
      </c>
      <c r="D18" s="51"/>
      <c r="E18" s="41" t="e">
        <f>#REF!</f>
        <v>#REF!</v>
      </c>
      <c r="F18" s="34" t="e">
        <f>#REF!</f>
        <v>#REF!</v>
      </c>
      <c r="G18" s="45"/>
      <c r="H18" s="41" t="e">
        <f>IF(#REF!&gt;2, 1, 0)</f>
        <v>#REF!</v>
      </c>
      <c r="I18" s="41" t="e">
        <f>IF(#REF!&gt;5, 1, 0)</f>
        <v>#REF!</v>
      </c>
      <c r="J18" s="36" t="e">
        <f>IF(#REF!="Yes", 0.25, 0)</f>
        <v>#REF!</v>
      </c>
      <c r="K18" s="36" t="e">
        <f t="shared" si="1"/>
        <v>#REF!</v>
      </c>
    </row>
    <row r="19" spans="1:20" s="12" customFormat="1">
      <c r="A19" s="41" t="e">
        <f>#REF!</f>
        <v>#REF!</v>
      </c>
      <c r="B19" s="33" t="e">
        <f>#REF!</f>
        <v>#REF!</v>
      </c>
      <c r="C19" s="41" t="e">
        <f>#REF!</f>
        <v>#REF!</v>
      </c>
      <c r="D19" s="51"/>
      <c r="E19" s="41" t="e">
        <f>#REF!</f>
        <v>#REF!</v>
      </c>
      <c r="F19" s="34" t="e">
        <f>#REF!</f>
        <v>#REF!</v>
      </c>
      <c r="G19" s="45"/>
      <c r="H19" s="41" t="e">
        <f>IF(#REF!&gt;2, 1, 0)</f>
        <v>#REF!</v>
      </c>
      <c r="I19" s="41" t="e">
        <f>IF(#REF!&gt;5, 1, 0)</f>
        <v>#REF!</v>
      </c>
      <c r="J19" s="36" t="e">
        <f>IF(#REF!="Yes", 0.25, 0)</f>
        <v>#REF!</v>
      </c>
      <c r="K19" s="36" t="e">
        <f t="shared" si="1"/>
        <v>#REF!</v>
      </c>
      <c r="L19" s="40"/>
    </row>
    <row r="20" spans="1:20" ht="19.5">
      <c r="A20" s="20" t="s">
        <v>3</v>
      </c>
      <c r="B20" s="20"/>
      <c r="C20" s="99" t="s">
        <v>6</v>
      </c>
      <c r="D20" s="99"/>
      <c r="E20" s="99"/>
      <c r="F20" s="99"/>
      <c r="G20" s="99"/>
      <c r="H20" s="99"/>
      <c r="I20" s="99"/>
      <c r="J20" s="13"/>
      <c r="K20" s="27"/>
      <c r="M20" s="12"/>
      <c r="N20" s="15"/>
      <c r="O20" s="92"/>
      <c r="P20" s="92"/>
      <c r="Q20" s="12"/>
      <c r="R20" s="12"/>
      <c r="S20" s="12"/>
    </row>
    <row r="21" spans="1:20" ht="19.5">
      <c r="A21" s="4" t="s">
        <v>26</v>
      </c>
      <c r="B21" s="4"/>
      <c r="C21" s="13">
        <f>COUNTIF(D5:D19, "Yes")</f>
        <v>0</v>
      </c>
      <c r="D21" s="10"/>
      <c r="E21" s="10"/>
      <c r="F21" s="10"/>
      <c r="G21" s="10"/>
      <c r="H21" s="10"/>
      <c r="I21" s="10"/>
      <c r="J21" s="10"/>
      <c r="K21" s="35"/>
      <c r="M21" s="12"/>
      <c r="N21" s="15"/>
      <c r="O21" s="93"/>
      <c r="P21" s="93"/>
      <c r="Q21" s="12"/>
      <c r="R21" s="12"/>
      <c r="S21" s="12"/>
    </row>
    <row r="22" spans="1:20" ht="19.5">
      <c r="A22" s="4" t="s">
        <v>4</v>
      </c>
      <c r="B22" s="4"/>
      <c r="C22" s="13" t="e">
        <f>AVERAGEIF(K5:K19,"&lt;&gt;0")</f>
        <v>#REF!</v>
      </c>
      <c r="D22" s="10"/>
      <c r="E22" s="10"/>
      <c r="F22" s="10"/>
      <c r="G22" s="10"/>
      <c r="H22" s="10"/>
      <c r="I22" s="10"/>
      <c r="J22" s="10"/>
      <c r="K22" s="27"/>
      <c r="M22" s="12"/>
      <c r="N22" s="15"/>
      <c r="O22" s="16"/>
      <c r="P22" s="17"/>
      <c r="Q22" s="12"/>
      <c r="R22" s="12"/>
      <c r="S22" s="12"/>
    </row>
    <row r="23" spans="1:20" ht="19.5">
      <c r="A23" s="4" t="s">
        <v>8</v>
      </c>
      <c r="B23" s="4"/>
      <c r="C23" s="13" t="e">
        <f>SUM(C21:C22)</f>
        <v>#REF!</v>
      </c>
      <c r="D23" s="10"/>
      <c r="E23" s="10"/>
      <c r="F23" s="10"/>
      <c r="G23" s="10"/>
      <c r="H23" s="10"/>
      <c r="I23" s="10"/>
      <c r="J23" s="10"/>
      <c r="K23" s="27"/>
      <c r="M23" s="12"/>
      <c r="N23" s="15"/>
      <c r="O23" s="16"/>
      <c r="P23" s="16"/>
      <c r="Q23" s="12"/>
      <c r="R23" s="12"/>
      <c r="S23" s="12"/>
    </row>
    <row r="24" spans="1:20" ht="19.5">
      <c r="M24" s="12"/>
      <c r="N24" s="15"/>
      <c r="O24" s="16"/>
      <c r="P24" s="16"/>
      <c r="Q24" s="12"/>
      <c r="R24" s="12"/>
      <c r="S24" s="12"/>
    </row>
    <row r="25" spans="1:20" ht="37" customHeight="1">
      <c r="A25" s="100" t="s">
        <v>14</v>
      </c>
      <c r="B25" s="100"/>
      <c r="C25" s="100"/>
      <c r="D25" s="100"/>
      <c r="E25" s="100"/>
      <c r="F25" s="100"/>
      <c r="G25" s="100"/>
      <c r="H25" s="100"/>
      <c r="I25" s="100"/>
      <c r="J25" s="6"/>
      <c r="M25" s="12"/>
      <c r="N25" s="12"/>
      <c r="O25" s="12"/>
      <c r="P25" s="12"/>
      <c r="Q25" s="12"/>
      <c r="R25" s="12"/>
      <c r="S25" s="12"/>
    </row>
    <row r="26" spans="1:20" ht="91" customHeight="1">
      <c r="A26" s="114" t="s">
        <v>37</v>
      </c>
      <c r="B26" s="114"/>
      <c r="C26" s="114"/>
      <c r="D26" s="114"/>
      <c r="E26" s="114"/>
      <c r="F26" s="114"/>
      <c r="G26" s="114"/>
      <c r="H26" s="114"/>
      <c r="I26" s="42"/>
      <c r="J26" s="42"/>
      <c r="M26" s="12"/>
      <c r="N26" s="12"/>
      <c r="O26" s="12"/>
      <c r="P26" s="12"/>
      <c r="Q26" s="12"/>
      <c r="R26" s="12"/>
      <c r="S26" s="12"/>
    </row>
    <row r="27" spans="1:20" ht="140.15" customHeight="1">
      <c r="A27" s="5" t="s">
        <v>0</v>
      </c>
      <c r="B27" s="5"/>
      <c r="C27" s="5" t="s">
        <v>36</v>
      </c>
      <c r="D27" s="5" t="s">
        <v>32</v>
      </c>
      <c r="E27" s="5" t="s">
        <v>33</v>
      </c>
      <c r="F27" s="101" t="s">
        <v>31</v>
      </c>
      <c r="G27" s="102"/>
      <c r="H27" s="102"/>
      <c r="I27" s="22"/>
      <c r="J27" s="22"/>
      <c r="K27" s="28"/>
      <c r="N27" s="12"/>
      <c r="O27" s="12"/>
      <c r="P27" s="12"/>
      <c r="Q27" s="12"/>
      <c r="R27" s="12"/>
      <c r="S27" s="12"/>
      <c r="T27" s="12"/>
    </row>
    <row r="28" spans="1:20" ht="21" customHeight="1" thickBot="1">
      <c r="A28" s="98" t="s">
        <v>1</v>
      </c>
      <c r="B28" s="98"/>
      <c r="C28" s="98"/>
      <c r="D28" s="98"/>
      <c r="E28" s="98"/>
      <c r="F28" s="98"/>
      <c r="G28" s="98"/>
      <c r="H28" s="98"/>
      <c r="I28" s="22"/>
      <c r="J28" s="22"/>
      <c r="K28" s="12"/>
      <c r="M28" s="12"/>
      <c r="N28" s="12"/>
      <c r="O28" s="12"/>
      <c r="P28" s="12"/>
      <c r="Q28" s="12"/>
      <c r="R28" s="12"/>
      <c r="S28" s="12"/>
    </row>
    <row r="29" spans="1:20" ht="17.149999999999999" customHeight="1" thickTop="1">
      <c r="A29" s="11" t="e">
        <f>#REF!</f>
        <v>#REF!</v>
      </c>
      <c r="B29" s="11"/>
      <c r="C29" s="52"/>
      <c r="D29" s="37"/>
      <c r="E29" s="37"/>
      <c r="F29" s="103"/>
      <c r="G29" s="104"/>
      <c r="H29" s="105"/>
      <c r="I29" s="22"/>
      <c r="J29" s="22"/>
      <c r="K29" s="28"/>
      <c r="N29" s="12"/>
      <c r="O29" s="12"/>
      <c r="P29" s="12"/>
      <c r="Q29" s="12"/>
      <c r="R29" s="12"/>
      <c r="S29" s="12"/>
      <c r="T29" s="12"/>
    </row>
    <row r="30" spans="1:20" ht="16" customHeight="1">
      <c r="A30" s="11" t="e">
        <f>#REF!</f>
        <v>#REF!</v>
      </c>
      <c r="B30" s="53"/>
      <c r="C30" s="43"/>
      <c r="D30" s="55"/>
      <c r="E30" s="38"/>
      <c r="F30" s="106"/>
      <c r="G30" s="107"/>
      <c r="H30" s="108"/>
      <c r="I30" s="22"/>
      <c r="J30" s="22"/>
      <c r="K30" s="28"/>
      <c r="N30" s="12"/>
      <c r="O30" s="12"/>
      <c r="P30" s="12"/>
      <c r="Q30" s="12"/>
      <c r="R30" s="12"/>
      <c r="S30" s="12"/>
      <c r="T30" s="12"/>
    </row>
    <row r="31" spans="1:20" ht="16" customHeight="1">
      <c r="A31" s="11" t="e">
        <f>#REF!</f>
        <v>#REF!</v>
      </c>
      <c r="B31" s="53"/>
      <c r="C31" s="43"/>
      <c r="D31" s="56"/>
      <c r="E31" s="37"/>
      <c r="F31" s="109"/>
      <c r="G31" s="110"/>
      <c r="H31" s="111"/>
      <c r="I31" s="22"/>
      <c r="J31" s="22"/>
      <c r="K31" s="28"/>
      <c r="N31" s="12"/>
      <c r="O31" s="12"/>
      <c r="P31" s="12"/>
      <c r="Q31" s="12"/>
      <c r="R31" s="12"/>
      <c r="S31" s="12"/>
      <c r="T31" s="12"/>
    </row>
    <row r="32" spans="1:20" ht="16" customHeight="1">
      <c r="A32" s="11" t="e">
        <f>#REF!</f>
        <v>#REF!</v>
      </c>
      <c r="B32" s="53"/>
      <c r="C32" s="43"/>
      <c r="D32" s="55"/>
      <c r="E32" s="38"/>
      <c r="F32" s="106"/>
      <c r="G32" s="107"/>
      <c r="H32" s="108"/>
      <c r="I32" s="22"/>
      <c r="J32" s="22"/>
      <c r="K32" s="28"/>
      <c r="N32" s="12"/>
      <c r="O32" s="12"/>
      <c r="P32" s="12"/>
      <c r="Q32" s="12"/>
      <c r="R32" s="12"/>
      <c r="S32" s="12"/>
      <c r="T32" s="12"/>
    </row>
    <row r="33" spans="1:20" ht="16" customHeight="1">
      <c r="A33" s="11" t="e">
        <f>#REF!</f>
        <v>#REF!</v>
      </c>
      <c r="B33" s="53"/>
      <c r="C33" s="43"/>
      <c r="D33" s="56"/>
      <c r="E33" s="37"/>
      <c r="F33" s="109"/>
      <c r="G33" s="110"/>
      <c r="H33" s="111"/>
      <c r="I33" s="22"/>
      <c r="J33" s="22"/>
      <c r="K33" s="28"/>
      <c r="N33" s="12"/>
      <c r="O33" s="12"/>
      <c r="P33" s="12"/>
      <c r="Q33" s="12"/>
      <c r="R33" s="12"/>
      <c r="S33" s="12"/>
      <c r="T33" s="12"/>
    </row>
    <row r="34" spans="1:20" ht="16" customHeight="1">
      <c r="A34" s="36" t="e">
        <f>#REF!</f>
        <v>#REF!</v>
      </c>
      <c r="B34" s="54"/>
      <c r="C34" s="43"/>
      <c r="D34" s="57"/>
      <c r="E34" s="39"/>
      <c r="F34" s="94"/>
      <c r="G34" s="95"/>
      <c r="H34" s="96"/>
      <c r="I34" s="22"/>
      <c r="J34" s="22"/>
      <c r="K34" s="28"/>
    </row>
    <row r="35" spans="1:20" ht="16" customHeight="1">
      <c r="A35" s="9" t="e">
        <f>#REF!</f>
        <v>#REF!</v>
      </c>
      <c r="B35" s="9"/>
      <c r="C35" s="43"/>
      <c r="D35" s="55"/>
      <c r="E35" s="38"/>
      <c r="F35" s="97"/>
      <c r="G35" s="97"/>
      <c r="H35" s="97"/>
      <c r="I35" s="22"/>
      <c r="J35" s="22"/>
      <c r="K35" s="28"/>
    </row>
    <row r="36" spans="1:20" ht="16" customHeight="1">
      <c r="A36" s="9" t="e">
        <f>#REF!</f>
        <v>#REF!</v>
      </c>
      <c r="B36" s="9"/>
      <c r="C36" s="43"/>
      <c r="D36" s="55"/>
      <c r="E36" s="38"/>
      <c r="F36" s="97"/>
      <c r="G36" s="97"/>
      <c r="H36" s="97"/>
      <c r="I36" s="22"/>
      <c r="J36" s="22"/>
      <c r="K36" s="28"/>
    </row>
    <row r="37" spans="1:20" ht="16" customHeight="1">
      <c r="A37" s="9" t="e">
        <f>#REF!</f>
        <v>#REF!</v>
      </c>
      <c r="B37" s="9"/>
      <c r="C37" s="43"/>
      <c r="D37" s="55"/>
      <c r="E37" s="38"/>
      <c r="F37" s="97"/>
      <c r="G37" s="97"/>
      <c r="H37" s="97"/>
      <c r="I37" s="22"/>
      <c r="J37" s="22"/>
      <c r="K37" s="28"/>
    </row>
    <row r="38" spans="1:20" ht="16" customHeight="1">
      <c r="A38" s="9" t="e">
        <f>#REF!</f>
        <v>#REF!</v>
      </c>
      <c r="B38" s="9"/>
      <c r="C38" s="43"/>
      <c r="D38" s="55"/>
      <c r="E38" s="38"/>
      <c r="F38" s="97"/>
      <c r="G38" s="97"/>
      <c r="H38" s="97"/>
      <c r="I38" s="22"/>
      <c r="J38" s="22"/>
      <c r="K38" s="28"/>
    </row>
    <row r="39" spans="1:20" ht="16" customHeight="1">
      <c r="A39" s="9" t="e">
        <f>#REF!</f>
        <v>#REF!</v>
      </c>
      <c r="B39" s="9"/>
      <c r="C39" s="43"/>
      <c r="D39" s="55"/>
      <c r="E39" s="38"/>
      <c r="F39" s="97"/>
      <c r="G39" s="97"/>
      <c r="H39" s="97"/>
      <c r="I39" s="22"/>
      <c r="J39" s="22"/>
      <c r="K39" s="28"/>
    </row>
    <row r="40" spans="1:20" ht="16" customHeight="1">
      <c r="A40" s="9" t="e">
        <f>#REF!</f>
        <v>#REF!</v>
      </c>
      <c r="B40" s="9"/>
      <c r="C40" s="43"/>
      <c r="D40" s="55"/>
      <c r="E40" s="38"/>
      <c r="F40" s="97"/>
      <c r="G40" s="97"/>
      <c r="H40" s="97"/>
      <c r="I40" s="22"/>
      <c r="J40" s="22"/>
      <c r="K40" s="28"/>
    </row>
    <row r="41" spans="1:20" ht="16" customHeight="1">
      <c r="A41" s="9" t="e">
        <f>#REF!</f>
        <v>#REF!</v>
      </c>
      <c r="B41" s="9"/>
      <c r="C41" s="43"/>
      <c r="D41" s="55"/>
      <c r="E41" s="38"/>
      <c r="F41" s="97"/>
      <c r="G41" s="97"/>
      <c r="H41" s="97"/>
      <c r="I41" s="22"/>
      <c r="J41" s="22"/>
      <c r="K41" s="28"/>
    </row>
    <row r="42" spans="1:20" ht="16" customHeight="1">
      <c r="A42" s="9" t="e">
        <f>#REF!</f>
        <v>#REF!</v>
      </c>
      <c r="B42" s="9"/>
      <c r="C42" s="43"/>
      <c r="D42" s="55"/>
      <c r="E42" s="38"/>
      <c r="F42" s="97"/>
      <c r="G42" s="97"/>
      <c r="H42" s="97"/>
      <c r="I42" s="22"/>
      <c r="J42" s="22"/>
      <c r="K42" s="28"/>
    </row>
    <row r="43" spans="1:20" ht="16" customHeight="1">
      <c r="A43" s="9" t="e">
        <f>#REF!</f>
        <v>#REF!</v>
      </c>
      <c r="B43" s="9"/>
      <c r="C43" s="43"/>
      <c r="D43" s="55"/>
      <c r="E43" s="38"/>
      <c r="F43" s="97"/>
      <c r="G43" s="97"/>
      <c r="H43" s="97"/>
      <c r="I43" s="22"/>
      <c r="J43" s="22"/>
      <c r="K43" s="28"/>
    </row>
    <row r="44" spans="1:20" ht="19.5">
      <c r="A44" s="7"/>
      <c r="B44" s="7"/>
      <c r="C44" s="116"/>
      <c r="D44" s="116"/>
      <c r="E44" s="116"/>
      <c r="F44" s="116"/>
      <c r="G44" s="116"/>
      <c r="H44" s="116"/>
      <c r="I44" s="116"/>
      <c r="J44" s="8"/>
      <c r="K44" s="12"/>
    </row>
    <row r="45" spans="1:20" ht="19.5">
      <c r="A45" s="21" t="s">
        <v>9</v>
      </c>
      <c r="B45" s="21"/>
      <c r="C45" s="115"/>
      <c r="D45" s="115"/>
      <c r="E45" s="115"/>
      <c r="F45" s="115"/>
      <c r="G45" s="115"/>
      <c r="H45" s="115"/>
      <c r="I45" s="115"/>
      <c r="J45" s="23"/>
      <c r="K45" s="12"/>
    </row>
    <row r="46" spans="1:20" ht="19.5">
      <c r="A46" s="7" t="s">
        <v>10</v>
      </c>
      <c r="B46" s="7"/>
      <c r="C46" s="24" t="e">
        <f>AVERAGE(D29:D43)</f>
        <v>#DIV/0!</v>
      </c>
      <c r="D46" s="24"/>
      <c r="E46" s="24"/>
      <c r="F46" s="24"/>
      <c r="G46" s="24"/>
      <c r="H46" s="24"/>
      <c r="I46" s="24"/>
      <c r="J46" s="24"/>
      <c r="K46" s="12"/>
    </row>
    <row r="47" spans="1:20" ht="19.5">
      <c r="A47" s="7" t="s">
        <v>12</v>
      </c>
      <c r="B47" s="7"/>
      <c r="C47" s="24" t="e">
        <f>AVERAGE(E29:E43)</f>
        <v>#DIV/0!</v>
      </c>
      <c r="D47" s="24"/>
      <c r="E47" s="24"/>
      <c r="F47" s="24"/>
      <c r="G47" s="24"/>
      <c r="H47" s="24"/>
      <c r="I47" s="24"/>
      <c r="J47" s="24"/>
    </row>
    <row r="48" spans="1:20" ht="19.5">
      <c r="A48" s="7" t="s">
        <v>11</v>
      </c>
      <c r="B48" s="7"/>
      <c r="C48" s="24" t="e">
        <f xml:space="preserve"> AVERAGE(F29:F43)</f>
        <v>#DIV/0!</v>
      </c>
      <c r="D48" s="24"/>
      <c r="E48" s="24"/>
      <c r="F48" s="24"/>
      <c r="G48" s="24"/>
      <c r="H48" s="24"/>
      <c r="I48" s="24"/>
      <c r="J48" s="24"/>
    </row>
    <row r="49" spans="1:10" ht="19.5">
      <c r="A49" s="7" t="s">
        <v>7</v>
      </c>
      <c r="B49" s="7"/>
      <c r="C49" s="24" t="e">
        <f>SUM(C46:C48)</f>
        <v>#DIV/0!</v>
      </c>
      <c r="D49" s="24"/>
      <c r="E49" s="24"/>
      <c r="F49" s="24"/>
      <c r="G49" s="24"/>
      <c r="H49" s="24"/>
      <c r="I49" s="24"/>
      <c r="J49" s="24"/>
    </row>
    <row r="50" spans="1:10" s="12" customFormat="1" ht="19.5">
      <c r="A50" s="49" t="s">
        <v>27</v>
      </c>
      <c r="B50" s="49"/>
      <c r="C50" s="46"/>
      <c r="D50" s="46"/>
      <c r="E50" s="46"/>
      <c r="F50" s="46"/>
      <c r="G50" s="46"/>
      <c r="H50" s="46"/>
      <c r="I50" s="46"/>
      <c r="J50" s="46"/>
    </row>
    <row r="51" spans="1:10" s="12" customFormat="1" ht="19.5">
      <c r="A51" s="47" t="s">
        <v>28</v>
      </c>
      <c r="B51" s="47"/>
      <c r="C51" s="48">
        <v>0</v>
      </c>
      <c r="D51" s="46"/>
      <c r="E51" s="46"/>
      <c r="F51" s="46"/>
      <c r="G51" s="46"/>
      <c r="H51" s="46"/>
      <c r="I51" s="46"/>
      <c r="J51" s="46"/>
    </row>
    <row r="52" spans="1:10" s="12" customFormat="1" ht="19.5">
      <c r="A52" s="47" t="s">
        <v>30</v>
      </c>
      <c r="B52" s="47"/>
      <c r="C52" s="48">
        <v>0</v>
      </c>
      <c r="D52" s="46"/>
      <c r="E52" s="46"/>
      <c r="F52" s="46"/>
      <c r="G52" s="46"/>
      <c r="H52" s="46"/>
      <c r="I52" s="46"/>
      <c r="J52" s="46"/>
    </row>
    <row r="53" spans="1:10" ht="19.5">
      <c r="A53" s="47" t="s">
        <v>29</v>
      </c>
      <c r="B53" s="47"/>
      <c r="C53" s="48">
        <v>0</v>
      </c>
      <c r="D53" s="19"/>
      <c r="E53" s="19"/>
      <c r="F53" s="19"/>
      <c r="G53" s="19"/>
      <c r="H53" s="19"/>
      <c r="I53" s="19"/>
      <c r="J53" s="19"/>
    </row>
    <row r="54" spans="1:10" ht="59.15" customHeight="1">
      <c r="A54" s="25" t="s">
        <v>13</v>
      </c>
      <c r="B54" s="25"/>
      <c r="C54" s="32" t="e" cm="1">
        <f t="array" ref="C54">SUM((C23+C49+C51:C53)/45)</f>
        <v>#REF!</v>
      </c>
      <c r="D54" s="18"/>
      <c r="E54" s="18"/>
      <c r="F54" s="18"/>
      <c r="G54" s="18"/>
      <c r="H54" s="18"/>
      <c r="I54" s="18"/>
      <c r="J54" s="18"/>
    </row>
  </sheetData>
  <sheetProtection algorithmName="SHA-512" hashValue="myQ5VFI32kATxCm3Wo0/D6lFOsFqAfZDjd3qMnhQF6Lfk+i37EAOzcv+NG9EM3uMKkaruXav8My4m9VS+JiLQg==" saltValue="UmaZi0tj9PIiAAcxeWBKBw==" spinCount="100000" sheet="1" objects="1" scenarios="1" selectLockedCells="1" selectUnlockedCells="1"/>
  <mergeCells count="26">
    <mergeCell ref="A2:K2"/>
    <mergeCell ref="A26:H26"/>
    <mergeCell ref="C45:I45"/>
    <mergeCell ref="C44:I44"/>
    <mergeCell ref="F36:H36"/>
    <mergeCell ref="F37:H37"/>
    <mergeCell ref="F38:H38"/>
    <mergeCell ref="F39:H39"/>
    <mergeCell ref="F40:H40"/>
    <mergeCell ref="F41:H41"/>
    <mergeCell ref="F43:H43"/>
    <mergeCell ref="F42:H42"/>
    <mergeCell ref="A4:I4"/>
    <mergeCell ref="O20:P20"/>
    <mergeCell ref="O21:P21"/>
    <mergeCell ref="F34:H34"/>
    <mergeCell ref="F35:H35"/>
    <mergeCell ref="A28:H28"/>
    <mergeCell ref="C20:I20"/>
    <mergeCell ref="A25:I25"/>
    <mergeCell ref="F27:H27"/>
    <mergeCell ref="F29:H29"/>
    <mergeCell ref="F30:H30"/>
    <mergeCell ref="F31:H31"/>
    <mergeCell ref="F32:H32"/>
    <mergeCell ref="F33:H33"/>
  </mergeCells>
  <dataValidations count="6">
    <dataValidation type="list" allowBlank="1" showInputMessage="1" showErrorMessage="1" sqref="D29:E43 C53">
      <formula1>"0, 4"</formula1>
    </dataValidation>
    <dataValidation type="list" allowBlank="1" showInputMessage="1" showErrorMessage="1" sqref="F29:F43 G29:H30 G32:H43">
      <formula1>"0, 1, 2, 3, 4, 5, 6"</formula1>
    </dataValidation>
    <dataValidation type="list" allowBlank="1" showInputMessage="1" showErrorMessage="1" sqref="G5:G19">
      <formula1>"0, 2, 3"</formula1>
    </dataValidation>
    <dataValidation type="list" allowBlank="1" showInputMessage="1" showErrorMessage="1" sqref="C51">
      <formula1>"0, 1, 2"</formula1>
    </dataValidation>
    <dataValidation type="list" allowBlank="1" showInputMessage="1" showErrorMessage="1" sqref="C52">
      <formula1>"0, 1, 2, 3"</formula1>
    </dataValidation>
    <dataValidation type="list" allowBlank="1" showInputMessage="1" showErrorMessage="1" sqref="D5:D19 C29:C43">
      <formula1>"Yes, No"</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Meta Data</vt:lpstr>
      <vt:lpstr>Data Set</vt:lpstr>
      <vt:lpstr>Data Dictionary</vt:lpstr>
      <vt:lpstr>Scoring Instructions (FCSA) </vt:lpstr>
      <vt:lpstr>Scores Input (FCSA)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user</cp:lastModifiedBy>
  <dcterms:created xsi:type="dcterms:W3CDTF">2020-02-17T22:51:12Z</dcterms:created>
  <dcterms:modified xsi:type="dcterms:W3CDTF">2020-04-14T05:53:46Z</dcterms:modified>
</cp:coreProperties>
</file>